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ÇAMENTO " sheetId="1" r:id="rId4"/>
    <sheet state="visible" name="CRONOGRAMA" sheetId="2" r:id="rId5"/>
    <sheet state="visible" name="BDI" sheetId="3" r:id="rId6"/>
  </sheets>
  <definedNames/>
  <calcPr/>
  <extLst>
    <ext uri="GoogleSheetsCustomDataVersion1">
      <go:sheetsCustomData xmlns:go="http://customooxmlschemas.google.com/" r:id="rId7" roundtripDataSignature="AMtx7mg1FqGfk2Cn6nJh+pIlSXlhnYbpbg=="/>
    </ext>
  </extLst>
</workbook>
</file>

<file path=xl/sharedStrings.xml><?xml version="1.0" encoding="utf-8"?>
<sst xmlns="http://schemas.openxmlformats.org/spreadsheetml/2006/main" count="297" uniqueCount="203">
  <si>
    <t>UNIVERSIDADE ESTADUAL DO NORTE DO PARANÁ</t>
  </si>
  <si>
    <t>CNPJ: 08.885.100/0001-54</t>
  </si>
  <si>
    <t>BDI</t>
  </si>
  <si>
    <t>OBRA : REFORMA ELÉTRICA BLOCOS A-F CCP - FASE I</t>
  </si>
  <si>
    <t>Local: Campus de Cornélio Procópio</t>
  </si>
  <si>
    <t>Total S/BDI</t>
  </si>
  <si>
    <t>Data do orçamento: OUTUBRO DE 2022</t>
  </si>
  <si>
    <t>Total c/BDI</t>
  </si>
  <si>
    <t>SINAPI_Custo_Ref_Composicoes_Analitico_PR_202209_Desonerado</t>
  </si>
  <si>
    <t>RESP. TÉCNICO:
FELIPE SCALA FRANCICA
ENGENHEIRO CIVIL CREA SP 5069900657</t>
  </si>
  <si>
    <t>ITEM</t>
  </si>
  <si>
    <t>RESUMO</t>
  </si>
  <si>
    <t>CÓDIGO</t>
  </si>
  <si>
    <t>DESCRIÇÃO DOS SERVIÇOS</t>
  </si>
  <si>
    <t>UN</t>
  </si>
  <si>
    <t>QTD</t>
  </si>
  <si>
    <t>UNITÁRIO (SEM BDI)</t>
  </si>
  <si>
    <t>TOTAL (Valores sem BDI)</t>
  </si>
  <si>
    <t>VALOR TOTAL C/ BDI</t>
  </si>
  <si>
    <t>MATERIAL + EQ</t>
  </si>
  <si>
    <t>MÃO DE OBRA</t>
  </si>
  <si>
    <t>TOTAL</t>
  </si>
  <si>
    <t>MATERIAL</t>
  </si>
  <si>
    <t>1</t>
  </si>
  <si>
    <t>CABOS INFRAESTRUTURA REDE AR</t>
  </si>
  <si>
    <t>1.1</t>
  </si>
  <si>
    <t>CABOS 750V - 6 MM²</t>
  </si>
  <si>
    <t>91930</t>
  </si>
  <si>
    <t>CABO DE COBRE FLEXÍVEL ISOLADO, 6 MM², ANTI-CHAMA 0,6/1,0 KV, PARA CIRCUITOS TERMINAIS - FORNECIMENTO E INSTALAÇÃO. AF_12/2015</t>
  </si>
  <si>
    <t>M</t>
  </si>
  <si>
    <t>1.2</t>
  </si>
  <si>
    <t>CABOS 750V - 16 MM²</t>
  </si>
  <si>
    <t>91935</t>
  </si>
  <si>
    <t>CABO DE COBRE FLEXÍVEL ISOLADO, 16 MM², ANTI-CHAMA 0,6/1,0 KV, PARA CIRCUITOS TERMINAIS - FORNECIMENTO E INSTALAÇÃO. AF_12/2015</t>
  </si>
  <si>
    <t>1.3</t>
  </si>
  <si>
    <t>CABOS 750V - 25 MM²</t>
  </si>
  <si>
    <t>92984</t>
  </si>
  <si>
    <t>CABO DE COBRE FLEXÍVEL ISOLADO, 25 MM², ANTI-CHAMA 0,6/1,0 KV, PARA REDE DE DISTRIBUIÇÃO DE ENERGIA ELÉTRICA - FORNECIMENTO E INSTALAÇÃO. AF_12/2021</t>
  </si>
  <si>
    <t>1.4</t>
  </si>
  <si>
    <t>CABOS 1KV - 35 MM²</t>
  </si>
  <si>
    <t>92986</t>
  </si>
  <si>
    <t>CABO DE COBRE FLEXÍVEL ISOLADO, 35 MM², ANTI-CHAMA 0,6/1,0 KV, PARA REDE ENTERRADA DE DISTRIBUIÇÃO DE ENERGIA ELÉTRICA - FORNECIMENTO E INSTALAÇÃO. AF_12/2021</t>
  </si>
  <si>
    <t>1.5</t>
  </si>
  <si>
    <t>92988</t>
  </si>
  <si>
    <t>CABO DE COBRE FLEXÍVEL ISOLADO, 50 MM², ANTI-CHAMA 0,6/1,0 KV, PARA REDE ENTERRADA DE DISTRIBUIÇÃO DE ENERGIA ELÉTRICA - FORNECIMENTO E INSTALAÇÃO. AF_12/2021</t>
  </si>
  <si>
    <t>1.6</t>
  </si>
  <si>
    <t>CABO 1KV - 70 MM²</t>
  </si>
  <si>
    <t>92990</t>
  </si>
  <si>
    <t>CABO DE COBRE FLEXÍVEL ISOLADO, 70 MM², ANTI-CHAMA 0,6/1,0 KV, PARA REDE ENTERRADA DE DISTRIBUIÇÃO DE ENERGIA ELÉTRICA - FORNECIMENTO E INSTALAÇÃO. AF_12/2021</t>
  </si>
  <si>
    <t>1.7</t>
  </si>
  <si>
    <t>CABO 1KV - 95 MM²</t>
  </si>
  <si>
    <t>92992</t>
  </si>
  <si>
    <t>CABO DE COBRE FLEXÍVEL ISOLADO, 95 MM², ANTI-CHAMA 0,6/1,0 KV, PARA REDE ENTERRADA DE DISTRIBUIÇÃO DE ENERGIA ELÉTRICA - FORNECIMENTO E INSTALAÇÃO. AF_12/2021</t>
  </si>
  <si>
    <t>2</t>
  </si>
  <si>
    <t>PONTOS DE UTILIZAÇÃO (tomadas)</t>
  </si>
  <si>
    <t>2.1</t>
  </si>
  <si>
    <t>CABOS 6 MM² - 1 metro por equipamento</t>
  </si>
  <si>
    <t>CABO DE COBRE FLEXÍVEL ISOLADO, 6 MM², ANTI-CHAMA 450/750 V, PARA CIRCUITOS TERMINAIS - FORNECIMENTO E INSTALAÇÃO. AF_12/2015</t>
  </si>
  <si>
    <t>2.2</t>
  </si>
  <si>
    <t>CAIXA DE ESPERA INTERNA</t>
  </si>
  <si>
    <t>95805</t>
  </si>
  <si>
    <t>CONDULETE DE PVC, TIPO B, PARA ELETRODUTO DE PVC SOLDÁVEL DN 25 MM (3/4''), APARENTE - FORNECIMENTO E INSTALAÇÃO. AF_11/2016</t>
  </si>
  <si>
    <t>2.3</t>
  </si>
  <si>
    <t>ELTRODUTO RÍGIDO + ACESSÓRIOS</t>
  </si>
  <si>
    <t>91872</t>
  </si>
  <si>
    <t>ELETRODUTO RÍGIDO ROSCÁVEL, PVC, DN 32 MM (1"), PARA CIRCUITOS TERMINAIS, INSTALADO EM PAREDE - FORNECIMENTO E INSTALAÇÃO. AF_12/2015</t>
  </si>
  <si>
    <t>2.4</t>
  </si>
  <si>
    <t>DISJUNTOR INDIVIDUAL</t>
  </si>
  <si>
    <t>93672</t>
  </si>
  <si>
    <t>DISJUNTOR TRIPOLAR TIPO DIN, CORRENTE NOMINAL DE 40A - FORNECIMENTO E INSTALAÇÃO. AF_10/2020</t>
  </si>
  <si>
    <t>un</t>
  </si>
  <si>
    <t>2.5</t>
  </si>
  <si>
    <t xml:space="preserve">FUROS </t>
  </si>
  <si>
    <t>90437</t>
  </si>
  <si>
    <t>FURO EM ALVENARIA PARA DIÂMETROS MAIORES QUE 40 MM E MENORES OU IGUAIS A 75 MM. AF_05/2015</t>
  </si>
  <si>
    <t>2.6</t>
  </si>
  <si>
    <t>RECOMPOSIÇÃO FURO</t>
  </si>
  <si>
    <t>87529</t>
  </si>
  <si>
    <t>MASSA ÚNICA, PARA RECEBIMENTO DE PINTURA, EM ARGAMASSA TRAÇO 1:2:8, PREPARO MECÂNICO COM BETONEIRA 400L, APLICADA MANUALMENTE EM FACES INTERNAS DE PAREDES, ESPESSURA DE 20MM, COM EXECUÇÃO DE TALISCAS. AF_06/2014</t>
  </si>
  <si>
    <t>M²</t>
  </si>
  <si>
    <t>2.7</t>
  </si>
  <si>
    <t>95626</t>
  </si>
  <si>
    <t>APLICAÇÃO MANUAL DE TINTA LÁTEX ACRÍLICA EM PAREDE, DUAS DEMÃOS. AF_11/2016</t>
  </si>
  <si>
    <t>3</t>
  </si>
  <si>
    <t>ELETRODUTOS E ELETROCALHAS</t>
  </si>
  <si>
    <t>3.1</t>
  </si>
  <si>
    <t xml:space="preserve">ELETROCALHA </t>
  </si>
  <si>
    <t>12537/ORSE</t>
  </si>
  <si>
    <t>Fornecimento e instalação de eletrocalha, zincada, 75 x 50 x 3000 mm (ref. mopa ou similar)</t>
  </si>
  <si>
    <t>3.2</t>
  </si>
  <si>
    <t>ELETROCALHA TAMPA</t>
  </si>
  <si>
    <t>12579/ORSE</t>
  </si>
  <si>
    <t>Tampa de encaixe 75 x 3000 mm, zincada, para eletrocalha metálica (ref.: mopa ou similar)</t>
  </si>
  <si>
    <t>3.3</t>
  </si>
  <si>
    <t>SUPORTE MÃO FRANCESA (_)</t>
  </si>
  <si>
    <t>08697/ORSE</t>
  </si>
  <si>
    <t>Suporte vertical 75 x 50 mm para fixação de eletrocalha metálica ( ref.: Mopa ou similar)</t>
  </si>
  <si>
    <t>3.4</t>
  </si>
  <si>
    <t>CURVAS E ACESSÓRIOS PARA ELETROCALHA</t>
  </si>
  <si>
    <t xml:space="preserve">11522/ORSE </t>
  </si>
  <si>
    <t>[ADAPTADO PARA TODAS AS CONEXÕES] Curva de inversão 75 x 50 mm para eletrocalha metálica (ref.: mopa ou similar)</t>
  </si>
  <si>
    <t>3.5</t>
  </si>
  <si>
    <t>EMENDAS ELETROCALHAS</t>
  </si>
  <si>
    <t>08908/ORSE</t>
  </si>
  <si>
    <t>Fornecimento e instalação de emenda interna com base lisa 75 x 50 mm (valemam ou similar)</t>
  </si>
  <si>
    <t>3.6</t>
  </si>
  <si>
    <t>ELETRODUTO PVC 3" - QUADROS</t>
  </si>
  <si>
    <t>93011</t>
  </si>
  <si>
    <t>ELETRODUTO RÍGIDO ROSCÁVEL, PVC, DN 85 MM (3") - FORNECIMENTO E INSTALAÇÃO. AF_12/2021</t>
  </si>
  <si>
    <t>3.7</t>
  </si>
  <si>
    <t>ELETRODUTO ENTERRADO</t>
  </si>
  <si>
    <t>97669</t>
  </si>
  <si>
    <t>ELETRODUTO FLEXÍVEL CORRUGADO, PEAD, DN 90 (3"), PARA REDE ENTERRADA DE DISTRIBUIÇÃO DE ENERGIA ELÉTRICA - FORNECIMENTO E INSTALAÇÃO. AF_12/2021</t>
  </si>
  <si>
    <t>3.8</t>
  </si>
  <si>
    <t>ESCAVAÇÕES E QUEBRAS</t>
  </si>
  <si>
    <t>93358</t>
  </si>
  <si>
    <t>ESCAVAÇÃO MANUAL DE VALA COM PROFUNDIDADE MENOR OU IGUAL A 1,30 M. AF_02/2021</t>
  </si>
  <si>
    <t>M³</t>
  </si>
  <si>
    <t>3.9</t>
  </si>
  <si>
    <t>RECOMPOSIÇÕES DE PISOS/CALÇADAS</t>
  </si>
  <si>
    <t>101747</t>
  </si>
  <si>
    <t>PISO EM CONCRETO 20 MPA PREPARO MECÂNICO, ESPESSURA 7CM. AF_09/2020</t>
  </si>
  <si>
    <t>4</t>
  </si>
  <si>
    <t xml:space="preserve">CAIXAS DE PASSAGEM </t>
  </si>
  <si>
    <t>4.1</t>
  </si>
  <si>
    <t>CAIXA DE CONCRETO ENTERRADA</t>
  </si>
  <si>
    <t>97883</t>
  </si>
  <si>
    <t>CAIXA ENTERRADA ELÉTRICA RETANGULAR, EM CONCRETO PRÉ-MOLDADO, FUNDO COM BRITA, DIMENSÕES INTERNAS: 0,6X0,6X0,5 M. AF_12/2020</t>
  </si>
  <si>
    <t>5</t>
  </si>
  <si>
    <t>QUADROS E DISJUNTORES</t>
  </si>
  <si>
    <t>5.1</t>
  </si>
  <si>
    <t>QUADROS DE DISTRIBUIÇÃO</t>
  </si>
  <si>
    <t>101882 ADAP</t>
  </si>
  <si>
    <t>QUADRO DE DISTRIBUIÇÃO DE ENERGIA EM CHAPA DE AÇO GALVANIZADO, DE SOBREPOR, COM BARRAMENTO TRIFÁSICO, PARA 30 DISJUNTORES DIN 300A - FORNECIMENTO E INSTALAÇÃO. AF_10/2020</t>
  </si>
  <si>
    <t>5.2</t>
  </si>
  <si>
    <t>DISJUNTORES</t>
  </si>
  <si>
    <t>101893</t>
  </si>
  <si>
    <t>DISJUNTOR TRIPOLAR , CORRENTE NOMINAL DE 10 ATÉ 50A - FORNECIMENTO E INSTALAÇÃO. AF_10/2020</t>
  </si>
  <si>
    <t>5.3</t>
  </si>
  <si>
    <t>101894</t>
  </si>
  <si>
    <t>DISJUNTOR TRIPOLAR, CORRENTE NOMINAL DE 60 ATÉ 100A - FORNECIMENTO E INSTALAÇÃO. AF_10/2020</t>
  </si>
  <si>
    <t>5.4</t>
  </si>
  <si>
    <t>DISJUNTORES GERAIS 2X225A + 1X300A</t>
  </si>
  <si>
    <t>101897</t>
  </si>
  <si>
    <t>DISJUNTOR TERMOMAGNÉTICO TRIPOLAR , CORRENTE NOMINAL DE 250A - FORNECIMENTO E INSTALAÇÃO. AF_10/2020</t>
  </si>
  <si>
    <t>6</t>
  </si>
  <si>
    <t>ATERRAMENTO</t>
  </si>
  <si>
    <t>6.1</t>
  </si>
  <si>
    <t>HASTE DE ATERRAMENTO</t>
  </si>
  <si>
    <t>96986</t>
  </si>
  <si>
    <t>HASTE DE ATERRAMENTO 3/4  PARA SPDA - FORNECIMENTO E INSTALAÇÃO. AF_12/2017</t>
  </si>
  <si>
    <t>CRONOGRAMA FÍSICO- FINANCEIRO</t>
  </si>
  <si>
    <t>SERVIÇO/LOCAL</t>
  </si>
  <si>
    <t>30 DIAS</t>
  </si>
  <si>
    <t>60 DIAS</t>
  </si>
  <si>
    <t>90 DIAS</t>
  </si>
  <si>
    <t>Valores</t>
  </si>
  <si>
    <t>%</t>
  </si>
  <si>
    <t>R$</t>
  </si>
  <si>
    <t>R$ parcial (valor período)</t>
  </si>
  <si>
    <t>%_parcial  (período)</t>
  </si>
  <si>
    <t>R$_ acumulado</t>
  </si>
  <si>
    <t>%_acumulado</t>
  </si>
  <si>
    <t>SINAPI_Custo_Ref_Composicoes_Analitico_PR_202208_Desonerado</t>
  </si>
  <si>
    <t xml:space="preserve">COMPOSIÇÃO DO BDI </t>
  </si>
  <si>
    <t>CUSTO TOTAL DO SERVIÇO (R$)</t>
  </si>
  <si>
    <t>DISCRIMINAÇÃO</t>
  </si>
  <si>
    <t>VALOR</t>
  </si>
  <si>
    <t>TAXA (%)</t>
  </si>
  <si>
    <t>OBSERVAÇÃO</t>
  </si>
  <si>
    <t>SITUAÇÃO DO INTERVALO ADMISSÍVEL</t>
  </si>
  <si>
    <t>PARCELAS DO BDI (%)</t>
  </si>
  <si>
    <t>1 QUARTIL</t>
  </si>
  <si>
    <t>MÉDIO</t>
  </si>
  <si>
    <t>3 QUARTIL</t>
  </si>
  <si>
    <t>AC – ADMINISTRAÇÃO CENTRAL</t>
  </si>
  <si>
    <t>OK</t>
  </si>
  <si>
    <t>SG – SEGUROS + GARANTIA</t>
  </si>
  <si>
    <t>R – RISCOS</t>
  </si>
  <si>
    <t>DF – DESPESAS FINANCEIRAS</t>
  </si>
  <si>
    <t>L – LUCRO BRUTO</t>
  </si>
  <si>
    <t>I – IMPOSTOS</t>
  </si>
  <si>
    <t>FÓRMULA DO BDI DE ACORDO COM ACÓRDÃO 2.369/2011-TCU- PLENÁRIO</t>
  </si>
  <si>
    <t>PIS</t>
  </si>
  <si>
    <t>COFINS</t>
  </si>
  <si>
    <t>ISS (CONFORME LEGISLAÇÃO MUNICIPAL)</t>
  </si>
  <si>
    <t>CONTRIB. PREVIDÊNCIA SOBRE RECEITA BRUTA – CPRB</t>
  </si>
  <si>
    <t>TOTAL DO BDI (R$)</t>
  </si>
  <si>
    <t>PREÇO DE VENDA (R$)</t>
  </si>
  <si>
    <t>ONDE:</t>
  </si>
  <si>
    <t>BDI (%)</t>
  </si>
  <si>
    <t>AC : TAXA DE ADMINISTRAÇÃO CENTRAL</t>
  </si>
  <si>
    <t>S: TAXA DE SEGURO</t>
  </si>
  <si>
    <t>G: TAXA DE GARANTIAS</t>
  </si>
  <si>
    <t>R: TAXA DE RISCOS</t>
  </si>
  <si>
    <t>DF: TAXA DE DESPESAS</t>
  </si>
  <si>
    <t>L: TAXA DE LUCRO</t>
  </si>
  <si>
    <t>I: TAXA DE INCIDÊNCIA DE IMPOSTOS (PIS, COFINS, ISS, CPRB)</t>
  </si>
  <si>
    <t>COMPOSIÇÃO DO BDI REDUZIDO</t>
  </si>
  <si>
    <t>Parâmetros do Acórdão 2.622/2013 - Plenário</t>
  </si>
  <si>
    <t>Sem CPRB</t>
  </si>
  <si>
    <t>Com CPRB</t>
  </si>
  <si>
    <r>
      <rPr>
        <rFont val="Calibri"/>
        <b/>
        <color theme="1"/>
        <sz val="11.0"/>
      </rPr>
      <t>OBS:</t>
    </r>
    <r>
      <rPr>
        <rFont val="Calibri"/>
        <b/>
        <color rgb="FF000000"/>
        <sz val="11.0"/>
      </rPr>
      <t xml:space="preserve"> Para o BDI reduzido, considerou-se nulo o ISS e uma parcela reduzida para administração central e lucro para remunerar os custos inerentes às aquisições e armazenamento por parte da empresa contratada, por isso o valor da taxa de BDI é menor do que a que foi adotada para o restante do orçamento da obra. 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</si>
</sst>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[$R$-416]\ #,##0.00;[RED]\-[$R$-416]\ #,##0.00"/>
    <numFmt numFmtId="165" formatCode="[$R$ -416]#,##0.00"/>
    <numFmt numFmtId="166" formatCode="0.0%"/>
    <numFmt numFmtId="167" formatCode="_-&quot;R$ &quot;* #,##0.00_-;&quot;-R$ &quot;* #,##0.00_-;_-&quot;R$ &quot;* \-??_-;_-@"/>
    <numFmt numFmtId="168" formatCode="D\.M"/>
  </numFmts>
  <fonts count="22">
    <font>
      <sz val="10.0"/>
      <color rgb="FF000000"/>
      <name val="Arial"/>
      <scheme val="minor"/>
    </font>
    <font>
      <sz val="10.0"/>
      <color rgb="FF000000"/>
      <name val="Calibri"/>
    </font>
    <font/>
    <font>
      <b/>
      <sz val="12.0"/>
      <color rgb="FF345168"/>
      <name val="Calibri"/>
    </font>
    <font>
      <sz val="12.0"/>
      <color rgb="FF000000"/>
      <name val="Calibri"/>
    </font>
    <font>
      <color theme="1"/>
      <name val="Arial"/>
    </font>
    <font>
      <b/>
      <sz val="12.0"/>
      <color rgb="FF000000"/>
      <name val="Calibri"/>
    </font>
    <font>
      <b/>
      <sz val="10.0"/>
      <color rgb="FF000000"/>
      <name val="Calibri"/>
    </font>
    <font>
      <sz val="11.0"/>
      <color rgb="FF000000"/>
      <name val="Calibri"/>
    </font>
    <font>
      <sz val="8.0"/>
      <color rgb="FF000000"/>
      <name val="Calibri"/>
    </font>
    <font>
      <b/>
      <sz val="12.0"/>
      <color rgb="FFFFFFFF"/>
      <name val="Calibri"/>
    </font>
    <font>
      <sz val="12.0"/>
      <color rgb="FFFFFFFF"/>
      <name val="Calibri"/>
    </font>
    <font>
      <color theme="1"/>
      <name val="Calibri"/>
    </font>
    <font>
      <u/>
      <color theme="1"/>
      <name val="Calibri"/>
    </font>
    <font>
      <sz val="10.0"/>
      <color rgb="FF000000"/>
      <name val="Arial"/>
    </font>
    <font>
      <sz val="10.0"/>
      <color rgb="FF345168"/>
      <name val="Calibri"/>
    </font>
    <font>
      <b/>
      <sz val="10.0"/>
      <color rgb="FFFFFFFF"/>
      <name val="Calibri"/>
    </font>
    <font>
      <b/>
      <sz val="14.0"/>
      <color rgb="FFFFFFFF"/>
      <name val="Calibri"/>
    </font>
    <font>
      <b/>
      <sz val="8.0"/>
      <color rgb="FF000000"/>
      <name val="Calibri"/>
    </font>
    <font>
      <sz val="8.0"/>
      <color rgb="FF000000"/>
      <name val="Arial"/>
    </font>
    <font>
      <b/>
      <sz val="8.0"/>
      <color rgb="FF000000"/>
      <name val="Arial"/>
    </font>
    <font>
      <b/>
      <sz val="11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345168"/>
        <bgColor rgb="FF345168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B4C7DC"/>
        <bgColor rgb="FFB4C7DC"/>
      </patternFill>
    </fill>
    <fill>
      <patternFill patternType="solid">
        <fgColor rgb="FFD9EAD3"/>
        <bgColor rgb="FFD9EAD3"/>
      </patternFill>
    </fill>
    <fill>
      <patternFill patternType="solid">
        <fgColor rgb="FFD9D9D9"/>
        <bgColor rgb="FFD9D9D9"/>
      </patternFill>
    </fill>
  </fills>
  <borders count="35">
    <border/>
    <border>
      <left/>
      <top/>
      <bottom/>
    </border>
    <border>
      <top/>
      <bottom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right style="thin">
        <color rgb="FFFFFFFF"/>
      </right>
    </border>
    <border>
      <left style="thin">
        <color rgb="FFFFF2CC"/>
      </left>
      <right style="thin">
        <color rgb="FFFFF2CC"/>
      </right>
      <top style="thin">
        <color rgb="FFFFF2CC"/>
      </top>
      <bottom style="thin">
        <color rgb="FF000000"/>
      </bottom>
    </border>
    <border>
      <left style="thin">
        <color rgb="FFFFF2CC"/>
      </left>
      <top style="thin">
        <color rgb="FF000000"/>
      </top>
      <bottom style="thin">
        <color rgb="FF000000"/>
      </bottom>
    </border>
    <border>
      <right style="thin">
        <color rgb="FFFFF2CC"/>
      </right>
      <top style="thin">
        <color rgb="FF000000"/>
      </top>
      <bottom style="thin">
        <color rgb="FF000000"/>
      </bottom>
    </border>
    <border>
      <left style="thin">
        <color rgb="FFFFF2CC"/>
      </left>
      <right style="thin">
        <color rgb="FFFFF2CC"/>
      </right>
      <top style="thin">
        <color rgb="FF000000"/>
      </top>
      <bottom style="thin">
        <color rgb="FF000000"/>
      </bottom>
    </border>
    <border>
      <left style="thin">
        <color rgb="FFFFF2CC"/>
      </left>
      <right style="thin">
        <color rgb="FFFFF2CC"/>
      </right>
      <top style="thin">
        <color rgb="FF000000"/>
      </top>
      <bottom style="thin">
        <color rgb="FFFFF2CC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48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shrinkToFit="0" vertical="center" wrapText="0"/>
    </xf>
    <xf borderId="2" fillId="0" fontId="2" numFmtId="0" xfId="0" applyBorder="1" applyFont="1"/>
    <xf borderId="0" fillId="0" fontId="1" numFmtId="0" xfId="0" applyAlignment="1" applyFont="1">
      <alignment shrinkToFit="0" vertical="center" wrapText="0"/>
    </xf>
    <xf borderId="0" fillId="0" fontId="1" numFmtId="49" xfId="0" applyAlignment="1" applyFont="1" applyNumberFormat="1">
      <alignment horizontal="center" shrinkToFit="0" vertical="center" wrapText="0"/>
    </xf>
    <xf borderId="3" fillId="0" fontId="1" numFmtId="49" xfId="0" applyAlignment="1" applyBorder="1" applyFont="1" applyNumberFormat="1">
      <alignment horizontal="center" shrinkToFit="0" vertical="center" wrapText="0"/>
    </xf>
    <xf borderId="4" fillId="0" fontId="1" numFmtId="49" xfId="0" applyAlignment="1" applyBorder="1" applyFont="1" applyNumberFormat="1">
      <alignment horizontal="left" shrinkToFit="0" vertical="center" wrapText="1"/>
    </xf>
    <xf borderId="5" fillId="0" fontId="2" numFmtId="0" xfId="0" applyBorder="1" applyFont="1"/>
    <xf borderId="6" fillId="0" fontId="3" numFmtId="0" xfId="0" applyAlignment="1" applyBorder="1" applyFont="1">
      <alignment horizontal="center" shrinkToFit="0" vertical="center" wrapText="1"/>
    </xf>
    <xf borderId="7" fillId="0" fontId="2" numFmtId="0" xfId="0" applyBorder="1" applyFont="1"/>
    <xf borderId="8" fillId="0" fontId="2" numFmtId="0" xfId="0" applyBorder="1" applyFont="1"/>
    <xf borderId="9" fillId="0" fontId="1" numFmtId="0" xfId="0" applyAlignment="1" applyBorder="1" applyFont="1">
      <alignment horizontal="center" shrinkToFit="0" vertical="center" wrapText="0"/>
    </xf>
    <xf borderId="9" fillId="0" fontId="1" numFmtId="0" xfId="0" applyAlignment="1" applyBorder="1" applyFont="1">
      <alignment shrinkToFit="0" vertical="center" wrapText="0"/>
    </xf>
    <xf borderId="10" fillId="0" fontId="2" numFmtId="0" xfId="0" applyBorder="1" applyFont="1"/>
    <xf borderId="11" fillId="0" fontId="2" numFmtId="0" xfId="0" applyBorder="1" applyFont="1"/>
    <xf borderId="12" fillId="0" fontId="2" numFmtId="0" xfId="0" applyBorder="1" applyFont="1"/>
    <xf borderId="6" fillId="0" fontId="1" numFmtId="0" xfId="0" applyAlignment="1" applyBorder="1" applyFont="1">
      <alignment horizontal="center" shrinkToFit="0" vertical="center" wrapText="1"/>
    </xf>
    <xf borderId="13" fillId="3" fontId="4" numFmtId="164" xfId="0" applyAlignment="1" applyBorder="1" applyFill="1" applyFont="1" applyNumberFormat="1">
      <alignment shrinkToFit="0" vertical="center" wrapText="0"/>
    </xf>
    <xf borderId="13" fillId="3" fontId="4" numFmtId="10" xfId="0" applyAlignment="1" applyBorder="1" applyFont="1" applyNumberFormat="1">
      <alignment horizontal="right" shrinkToFit="0" vertical="center" wrapText="0"/>
    </xf>
    <xf borderId="6" fillId="0" fontId="3" numFmtId="0" xfId="0" applyAlignment="1" applyBorder="1" applyFont="1">
      <alignment horizontal="center" readingOrder="0" shrinkToFit="0" vertical="center" wrapText="1"/>
    </xf>
    <xf borderId="14" fillId="3" fontId="4" numFmtId="0" xfId="0" applyAlignment="1" applyBorder="1" applyFont="1">
      <alignment shrinkToFit="0" vertical="center" wrapText="0"/>
    </xf>
    <xf borderId="15" fillId="0" fontId="2" numFmtId="0" xfId="0" applyBorder="1" applyFont="1"/>
    <xf borderId="6" fillId="4" fontId="1" numFmtId="0" xfId="0" applyAlignment="1" applyBorder="1" applyFill="1" applyFont="1">
      <alignment horizontal="center" readingOrder="0" shrinkToFit="0" vertical="center" wrapText="1"/>
    </xf>
    <xf borderId="9" fillId="0" fontId="5" numFmtId="0" xfId="0" applyAlignment="1" applyBorder="1" applyFont="1">
      <alignment vertical="center"/>
    </xf>
    <xf borderId="0" fillId="0" fontId="5" numFmtId="0" xfId="0" applyAlignment="1" applyFont="1">
      <alignment vertical="center"/>
    </xf>
    <xf borderId="16" fillId="3" fontId="6" numFmtId="164" xfId="0" applyAlignment="1" applyBorder="1" applyFont="1" applyNumberFormat="1">
      <alignment shrinkToFit="0" vertical="center" wrapText="0"/>
    </xf>
    <xf borderId="16" fillId="3" fontId="4" numFmtId="164" xfId="0" applyAlignment="1" applyBorder="1" applyFont="1" applyNumberFormat="1">
      <alignment horizontal="right" shrinkToFit="0" vertical="center" wrapText="0"/>
    </xf>
    <xf borderId="0" fillId="0" fontId="1" numFmtId="165" xfId="0" applyAlignment="1" applyFont="1" applyNumberFormat="1">
      <alignment shrinkToFit="0" vertical="center" wrapText="0"/>
    </xf>
    <xf borderId="17" fillId="3" fontId="6" numFmtId="164" xfId="0" applyAlignment="1" applyBorder="1" applyFont="1" applyNumberFormat="1">
      <alignment shrinkToFit="0" vertical="center" wrapText="0"/>
    </xf>
    <xf borderId="17" fillId="3" fontId="4" numFmtId="164" xfId="0" applyAlignment="1" applyBorder="1" applyFont="1" applyNumberFormat="1">
      <alignment horizontal="right" shrinkToFit="0" vertical="center" wrapText="0"/>
    </xf>
    <xf borderId="0" fillId="0" fontId="7" numFmtId="165" xfId="0" applyAlignment="1" applyFont="1" applyNumberFormat="1">
      <alignment horizontal="center" shrinkToFit="0" vertical="center" wrapText="0"/>
    </xf>
    <xf borderId="6" fillId="0" fontId="8" numFmtId="0" xfId="0" applyAlignment="1" applyBorder="1" applyFont="1">
      <alignment horizontal="center" readingOrder="0" shrinkToFit="0" vertical="center" wrapText="1"/>
    </xf>
    <xf borderId="0" fillId="0" fontId="1" numFmtId="4" xfId="0" applyAlignment="1" applyFont="1" applyNumberFormat="1">
      <alignment shrinkToFit="0" vertical="center" wrapText="0"/>
    </xf>
    <xf borderId="18" fillId="0" fontId="2" numFmtId="0" xfId="0" applyBorder="1" applyFont="1"/>
    <xf borderId="19" fillId="0" fontId="2" numFmtId="0" xfId="0" applyBorder="1" applyFont="1"/>
    <xf borderId="20" fillId="0" fontId="2" numFmtId="0" xfId="0" applyBorder="1" applyFont="1"/>
    <xf borderId="6" fillId="0" fontId="9" numFmtId="0" xfId="0" applyAlignment="1" applyBorder="1" applyFont="1">
      <alignment horizontal="center" shrinkToFit="0" vertical="center" wrapText="1"/>
    </xf>
    <xf borderId="21" fillId="2" fontId="10" numFmtId="49" xfId="0" applyAlignment="1" applyBorder="1" applyFont="1" applyNumberFormat="1">
      <alignment horizontal="center" shrinkToFit="0" vertical="center" wrapText="0"/>
    </xf>
    <xf borderId="21" fillId="2" fontId="10" numFmtId="49" xfId="0" applyAlignment="1" applyBorder="1" applyFont="1" applyNumberFormat="1">
      <alignment horizontal="center" shrinkToFit="0" vertical="center" wrapText="1"/>
    </xf>
    <xf borderId="21" fillId="2" fontId="10" numFmtId="0" xfId="0" applyAlignment="1" applyBorder="1" applyFont="1">
      <alignment horizontal="center" shrinkToFit="0" vertical="center" wrapText="1"/>
    </xf>
    <xf borderId="21" fillId="2" fontId="10" numFmtId="0" xfId="0" applyAlignment="1" applyBorder="1" applyFont="1">
      <alignment horizontal="center" shrinkToFit="0" vertical="center" wrapText="0"/>
    </xf>
    <xf borderId="21" fillId="2" fontId="10" numFmtId="2" xfId="0" applyAlignment="1" applyBorder="1" applyFont="1" applyNumberFormat="1">
      <alignment horizontal="center" shrinkToFit="0" vertical="center" wrapText="0"/>
    </xf>
    <xf borderId="22" fillId="2" fontId="10" numFmtId="0" xfId="0" applyAlignment="1" applyBorder="1" applyFont="1">
      <alignment horizontal="center" shrinkToFit="0" vertical="center" wrapText="0"/>
    </xf>
    <xf borderId="23" fillId="0" fontId="2" numFmtId="0" xfId="0" applyBorder="1" applyFont="1"/>
    <xf borderId="24" fillId="0" fontId="2" numFmtId="0" xfId="0" applyBorder="1" applyFont="1"/>
    <xf borderId="21" fillId="2" fontId="1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0"/>
    </xf>
    <xf borderId="25" fillId="0" fontId="2" numFmtId="0" xfId="0" applyBorder="1" applyFont="1"/>
    <xf borderId="26" fillId="2" fontId="10" numFmtId="0" xfId="0" applyAlignment="1" applyBorder="1" applyFont="1">
      <alignment horizontal="center" shrinkToFit="0" vertical="center" wrapText="1"/>
    </xf>
    <xf borderId="26" fillId="2" fontId="10" numFmtId="0" xfId="0" applyAlignment="1" applyBorder="1" applyFont="1">
      <alignment horizontal="center" shrinkToFit="0" vertical="center" wrapText="0"/>
    </xf>
    <xf borderId="26" fillId="5" fontId="7" numFmtId="49" xfId="0" applyAlignment="1" applyBorder="1" applyFill="1" applyFont="1" applyNumberFormat="1">
      <alignment horizontal="center" shrinkToFit="0" vertical="center" wrapText="0"/>
    </xf>
    <xf borderId="22" fillId="5" fontId="7" numFmtId="49" xfId="0" applyAlignment="1" applyBorder="1" applyFont="1" applyNumberFormat="1">
      <alignment horizontal="left" readingOrder="0" shrinkToFit="0" vertical="center" wrapText="1"/>
    </xf>
    <xf borderId="26" fillId="5" fontId="7" numFmtId="0" xfId="0" applyAlignment="1" applyBorder="1" applyFont="1">
      <alignment horizontal="left" shrinkToFit="0" vertical="center" wrapText="0"/>
    </xf>
    <xf borderId="26" fillId="5" fontId="7" numFmtId="4" xfId="0" applyAlignment="1" applyBorder="1" applyFont="1" applyNumberFormat="1">
      <alignment horizontal="left" shrinkToFit="0" vertical="center" wrapText="0"/>
    </xf>
    <xf borderId="26" fillId="5" fontId="7" numFmtId="165" xfId="0" applyAlignment="1" applyBorder="1" applyFont="1" applyNumberFormat="1">
      <alignment horizontal="center" shrinkToFit="0" vertical="center" wrapText="0"/>
    </xf>
    <xf borderId="0" fillId="0" fontId="7" numFmtId="165" xfId="0" applyAlignment="1" applyFont="1" applyNumberFormat="1">
      <alignment horizontal="left" shrinkToFit="0" vertical="center" wrapText="0"/>
    </xf>
    <xf borderId="0" fillId="0" fontId="7" numFmtId="0" xfId="0" applyAlignment="1" applyFont="1">
      <alignment horizontal="left" shrinkToFit="0" vertical="center" wrapText="0"/>
    </xf>
    <xf borderId="26" fillId="6" fontId="12" numFmtId="49" xfId="0" applyAlignment="1" applyBorder="1" applyFill="1" applyFont="1" applyNumberFormat="1">
      <alignment horizontal="center" readingOrder="0" vertical="center"/>
    </xf>
    <xf borderId="26" fillId="4" fontId="12" numFmtId="49" xfId="0" applyAlignment="1" applyBorder="1" applyFont="1" applyNumberFormat="1">
      <alignment readingOrder="0" shrinkToFit="0" vertical="center" wrapText="1"/>
    </xf>
    <xf borderId="26" fillId="4" fontId="12" numFmtId="49" xfId="0" applyAlignment="1" applyBorder="1" applyFont="1" applyNumberFormat="1">
      <alignment horizontal="center" readingOrder="0" shrinkToFit="0" vertical="center" wrapText="1"/>
    </xf>
    <xf borderId="26" fillId="4" fontId="12" numFmtId="0" xfId="0" applyAlignment="1" applyBorder="1" applyFont="1">
      <alignment readingOrder="0" shrinkToFit="0" vertical="center" wrapText="1"/>
    </xf>
    <xf borderId="26" fillId="4" fontId="12" numFmtId="0" xfId="0" applyAlignment="1" applyBorder="1" applyFont="1">
      <alignment horizontal="center" readingOrder="0" vertical="center"/>
    </xf>
    <xf borderId="26" fillId="4" fontId="12" numFmtId="4" xfId="0" applyAlignment="1" applyBorder="1" applyFont="1" applyNumberFormat="1">
      <alignment horizontal="center" readingOrder="0" vertical="center"/>
    </xf>
    <xf borderId="26" fillId="4" fontId="12" numFmtId="165" xfId="0" applyAlignment="1" applyBorder="1" applyFont="1" applyNumberFormat="1">
      <alignment horizontal="center" readingOrder="0" vertical="center"/>
    </xf>
    <xf borderId="26" fillId="4" fontId="12" numFmtId="165" xfId="0" applyAlignment="1" applyBorder="1" applyFont="1" applyNumberFormat="1">
      <alignment horizontal="center" vertical="center"/>
    </xf>
    <xf borderId="0" fillId="4" fontId="5" numFmtId="0" xfId="0" applyAlignment="1" applyFont="1">
      <alignment readingOrder="0" vertical="center"/>
    </xf>
    <xf borderId="0" fillId="4" fontId="5" numFmtId="0" xfId="0" applyAlignment="1" applyFont="1">
      <alignment vertical="center"/>
    </xf>
    <xf borderId="26" fillId="5" fontId="7" numFmtId="49" xfId="0" applyAlignment="1" applyBorder="1" applyFont="1" applyNumberFormat="1">
      <alignment horizontal="center" readingOrder="0" shrinkToFit="0" vertical="center" wrapText="0"/>
    </xf>
    <xf borderId="26" fillId="4" fontId="13" numFmtId="49" xfId="0" applyAlignment="1" applyBorder="1" applyFont="1" applyNumberFormat="1">
      <alignment readingOrder="0" shrinkToFit="0" vertical="center" wrapText="1"/>
    </xf>
    <xf borderId="26" fillId="4" fontId="12" numFmtId="49" xfId="0" applyAlignment="1" applyBorder="1" applyFont="1" applyNumberFormat="1">
      <alignment readingOrder="0" shrinkToFit="0" vertical="center" wrapText="1"/>
    </xf>
    <xf borderId="0" fillId="0" fontId="12" numFmtId="0" xfId="0" applyAlignment="1" applyFont="1">
      <alignment horizontal="center" vertical="center"/>
    </xf>
    <xf borderId="0" fillId="0" fontId="12" numFmtId="0" xfId="0" applyAlignment="1" applyFont="1">
      <alignment horizontal="left" vertical="center"/>
    </xf>
    <xf borderId="0" fillId="0" fontId="14" numFmtId="0" xfId="0" applyAlignment="1" applyFont="1">
      <alignment shrinkToFit="0" vertical="center" wrapText="1"/>
    </xf>
    <xf borderId="0" fillId="0" fontId="12" numFmtId="0" xfId="0" applyAlignment="1" applyFont="1">
      <alignment vertical="center"/>
    </xf>
    <xf borderId="0" fillId="0" fontId="5" numFmtId="0" xfId="0" applyAlignment="1" applyFont="1">
      <alignment readingOrder="0" vertical="center"/>
    </xf>
    <xf borderId="1" fillId="2" fontId="15" numFmtId="0" xfId="0" applyAlignment="1" applyBorder="1" applyFont="1">
      <alignment horizontal="center" shrinkToFit="0" vertical="bottom" wrapText="1"/>
    </xf>
    <xf borderId="0" fillId="0" fontId="1" numFmtId="0" xfId="0" applyAlignment="1" applyFont="1">
      <alignment shrinkToFit="0" vertical="bottom" wrapText="0"/>
    </xf>
    <xf borderId="0" fillId="0" fontId="15" numFmtId="0" xfId="0" applyAlignment="1" applyFont="1">
      <alignment horizontal="center" shrinkToFit="0" vertical="bottom" wrapText="1"/>
    </xf>
    <xf borderId="9" fillId="0" fontId="12" numFmtId="0" xfId="0" applyBorder="1" applyFont="1"/>
    <xf borderId="22" fillId="2" fontId="16" numFmtId="0" xfId="0" applyAlignment="1" applyBorder="1" applyFont="1">
      <alignment horizontal="center" shrinkToFit="0" vertical="top" wrapText="1"/>
    </xf>
    <xf borderId="21" fillId="0" fontId="1" numFmtId="0" xfId="0" applyAlignment="1" applyBorder="1" applyFont="1">
      <alignment shrinkToFit="0" vertical="bottom" wrapText="0"/>
    </xf>
    <xf borderId="21" fillId="0" fontId="1" numFmtId="0" xfId="0" applyAlignment="1" applyBorder="1" applyFont="1">
      <alignment shrinkToFit="0" vertical="center" wrapText="0"/>
    </xf>
    <xf borderId="26" fillId="0" fontId="1" numFmtId="0" xfId="0" applyAlignment="1" applyBorder="1" applyFont="1">
      <alignment shrinkToFit="0" vertical="bottom" wrapText="0"/>
    </xf>
    <xf borderId="22" fillId="0" fontId="1" numFmtId="0" xfId="0" applyAlignment="1" applyBorder="1" applyFont="1">
      <alignment horizontal="center" readingOrder="0" shrinkToFit="0" vertical="bottom" wrapText="1"/>
    </xf>
    <xf borderId="26" fillId="0" fontId="1" numFmtId="0" xfId="0" applyAlignment="1" applyBorder="1" applyFont="1">
      <alignment shrinkToFit="0" vertical="top" wrapText="1"/>
    </xf>
    <xf borderId="26" fillId="0" fontId="1" numFmtId="0" xfId="0" applyAlignment="1" applyBorder="1" applyFont="1">
      <alignment horizontal="center" shrinkToFit="0" vertical="top" wrapText="1"/>
    </xf>
    <xf borderId="26" fillId="4" fontId="1" numFmtId="0" xfId="0" applyAlignment="1" applyBorder="1" applyFont="1">
      <alignment horizontal="center" shrinkToFit="0" vertical="top" wrapText="1"/>
    </xf>
    <xf borderId="26" fillId="0" fontId="1" numFmtId="49" xfId="0" applyAlignment="1" applyBorder="1" applyFont="1" applyNumberFormat="1">
      <alignment horizontal="center" shrinkToFit="0" vertical="bottom" wrapText="0"/>
    </xf>
    <xf borderId="26" fillId="0" fontId="1" numFmtId="49" xfId="0" applyAlignment="1" applyBorder="1" applyFont="1" applyNumberFormat="1">
      <alignment horizontal="left" shrinkToFit="0" vertical="bottom" wrapText="0"/>
    </xf>
    <xf borderId="26" fillId="0" fontId="1" numFmtId="164" xfId="0" applyAlignment="1" applyBorder="1" applyFont="1" applyNumberFormat="1">
      <alignment horizontal="left" shrinkToFit="0" vertical="center" wrapText="0"/>
    </xf>
    <xf borderId="26" fillId="0" fontId="1" numFmtId="10" xfId="0" applyAlignment="1" applyBorder="1" applyFont="1" applyNumberFormat="1">
      <alignment horizontal="right" shrinkToFit="0" vertical="top" wrapText="0"/>
    </xf>
    <xf borderId="26" fillId="7" fontId="1" numFmtId="166" xfId="0" applyAlignment="1" applyBorder="1" applyFill="1" applyFont="1" applyNumberFormat="1">
      <alignment horizontal="right" readingOrder="0" shrinkToFit="0" vertical="bottom" wrapText="0"/>
    </xf>
    <xf borderId="26" fillId="0" fontId="1" numFmtId="167" xfId="0" applyAlignment="1" applyBorder="1" applyFont="1" applyNumberFormat="1">
      <alignment horizontal="right" shrinkToFit="0" vertical="bottom" wrapText="0"/>
    </xf>
    <xf borderId="26" fillId="0" fontId="1" numFmtId="167" xfId="0" applyAlignment="1" applyBorder="1" applyFont="1" applyNumberFormat="1">
      <alignment horizontal="right" shrinkToFit="0" vertical="bottom" wrapText="1"/>
    </xf>
    <xf borderId="0" fillId="0" fontId="1" numFmtId="166" xfId="0" applyAlignment="1" applyFont="1" applyNumberFormat="1">
      <alignment shrinkToFit="0" vertical="bottom" wrapText="0"/>
    </xf>
    <xf borderId="26" fillId="7" fontId="1" numFmtId="166" xfId="0" applyAlignment="1" applyBorder="1" applyFont="1" applyNumberFormat="1">
      <alignment horizontal="right" readingOrder="0" shrinkToFit="0" vertical="bottom" wrapText="1"/>
    </xf>
    <xf borderId="26" fillId="7" fontId="1" numFmtId="166" xfId="0" applyAlignment="1" applyBorder="1" applyFont="1" applyNumberFormat="1">
      <alignment readingOrder="0" shrinkToFit="0" vertical="bottom" wrapText="0"/>
    </xf>
    <xf borderId="26" fillId="0" fontId="1" numFmtId="49" xfId="0" applyAlignment="1" applyBorder="1" applyFont="1" applyNumberFormat="1">
      <alignment horizontal="center" readingOrder="0" shrinkToFit="0" vertical="bottom" wrapText="0"/>
    </xf>
    <xf borderId="26" fillId="0" fontId="1" numFmtId="0" xfId="0" applyAlignment="1" applyBorder="1" applyFont="1">
      <alignment shrinkToFit="0" vertical="bottom" wrapText="1"/>
    </xf>
    <xf borderId="26" fillId="0" fontId="1" numFmtId="9" xfId="0" applyAlignment="1" applyBorder="1" applyFont="1" applyNumberFormat="1">
      <alignment shrinkToFit="0" vertical="bottom" wrapText="0"/>
    </xf>
    <xf borderId="26" fillId="0" fontId="1" numFmtId="10" xfId="0" applyAlignment="1" applyBorder="1" applyFont="1" applyNumberFormat="1">
      <alignment shrinkToFit="0" vertical="bottom" wrapText="0"/>
    </xf>
    <xf borderId="27" fillId="0" fontId="1" numFmtId="49" xfId="0" applyAlignment="1" applyBorder="1" applyFont="1" applyNumberFormat="1">
      <alignment horizontal="center" shrinkToFit="0" vertical="bottom" wrapText="0"/>
    </xf>
    <xf borderId="28" fillId="0" fontId="2" numFmtId="0" xfId="0" applyBorder="1" applyFont="1"/>
    <xf borderId="29" fillId="0" fontId="2" numFmtId="0" xfId="0" applyBorder="1" applyFont="1"/>
    <xf borderId="9" fillId="0" fontId="1" numFmtId="0" xfId="0" applyAlignment="1" applyBorder="1" applyFont="1">
      <alignment shrinkToFit="0" vertical="bottom" wrapText="0"/>
    </xf>
    <xf borderId="6" fillId="0" fontId="1" numFmtId="0" xfId="0" applyAlignment="1" applyBorder="1" applyFont="1">
      <alignment shrinkToFit="0" vertical="bottom" wrapText="0"/>
    </xf>
    <xf borderId="26" fillId="0" fontId="7" numFmtId="0" xfId="0" applyAlignment="1" applyBorder="1" applyFont="1">
      <alignment horizontal="right" shrinkToFit="0" vertical="top" wrapText="1"/>
    </xf>
    <xf borderId="23" fillId="0" fontId="7" numFmtId="167" xfId="0" applyAlignment="1" applyBorder="1" applyFont="1" applyNumberFormat="1">
      <alignment horizontal="right" shrinkToFit="0" vertical="top" wrapText="0"/>
    </xf>
    <xf borderId="22" fillId="0" fontId="7" numFmtId="167" xfId="0" applyAlignment="1" applyBorder="1" applyFont="1" applyNumberFormat="1">
      <alignment horizontal="right" shrinkToFit="0" vertical="top" wrapText="0"/>
    </xf>
    <xf borderId="6" fillId="0" fontId="1" numFmtId="9" xfId="0" applyAlignment="1" applyBorder="1" applyFont="1" applyNumberFormat="1">
      <alignment shrinkToFit="0" vertical="bottom" wrapText="0"/>
    </xf>
    <xf borderId="23" fillId="7" fontId="7" numFmtId="10" xfId="0" applyAlignment="1" applyBorder="1" applyFont="1" applyNumberFormat="1">
      <alignment horizontal="right" shrinkToFit="0" vertical="bottom" wrapText="0"/>
    </xf>
    <xf borderId="22" fillId="7" fontId="7" numFmtId="10" xfId="0" applyAlignment="1" applyBorder="1" applyFont="1" applyNumberFormat="1">
      <alignment horizontal="right" shrinkToFit="0" vertical="bottom" wrapText="0"/>
    </xf>
    <xf borderId="0" fillId="0" fontId="7" numFmtId="0" xfId="0" applyAlignment="1" applyFont="1">
      <alignment horizontal="center" shrinkToFit="0" vertical="bottom" wrapText="0"/>
    </xf>
    <xf borderId="1" fillId="2" fontId="17" numFmtId="0" xfId="0" applyAlignment="1" applyBorder="1" applyFont="1">
      <alignment horizontal="center" shrinkToFit="0" vertical="bottom" wrapText="0"/>
    </xf>
    <xf borderId="0" fillId="0" fontId="1" numFmtId="49" xfId="0" applyAlignment="1" applyFont="1" applyNumberFormat="1">
      <alignment shrinkToFit="0" vertical="bottom" wrapText="0"/>
    </xf>
    <xf borderId="0" fillId="0" fontId="4" numFmtId="164" xfId="0" applyAlignment="1" applyFont="1" applyNumberFormat="1">
      <alignment shrinkToFit="0" vertical="bottom" wrapText="0"/>
    </xf>
    <xf borderId="0" fillId="0" fontId="4" numFmtId="10" xfId="0" applyAlignment="1" applyFont="1" applyNumberFormat="1">
      <alignment horizontal="right" shrinkToFit="0" vertical="bottom" wrapText="0"/>
    </xf>
    <xf borderId="0" fillId="0" fontId="4" numFmtId="0" xfId="0" applyAlignment="1" applyFont="1">
      <alignment shrinkToFit="0" vertical="bottom" wrapText="0"/>
    </xf>
    <xf borderId="0" fillId="0" fontId="6" numFmtId="164" xfId="0" applyAlignment="1" applyFont="1" applyNumberFormat="1">
      <alignment shrinkToFit="0" vertical="bottom" wrapText="0"/>
    </xf>
    <xf borderId="0" fillId="0" fontId="4" numFmtId="164" xfId="0" applyAlignment="1" applyFont="1" applyNumberFormat="1">
      <alignment horizontal="right" shrinkToFit="0" vertical="bottom" wrapText="0"/>
    </xf>
    <xf borderId="0" fillId="0" fontId="6" numFmtId="164" xfId="0" applyAlignment="1" applyFont="1" applyNumberFormat="1">
      <alignment horizontal="right" shrinkToFit="0" vertical="bottom" wrapText="0"/>
    </xf>
    <xf borderId="0" fillId="0" fontId="17" numFmtId="0" xfId="0" applyAlignment="1" applyFont="1">
      <alignment horizontal="center" shrinkToFit="0" vertical="bottom" wrapText="0"/>
    </xf>
    <xf borderId="22" fillId="0" fontId="18" numFmtId="0" xfId="0" applyAlignment="1" applyBorder="1" applyFont="1">
      <alignment horizontal="center" shrinkToFit="0" vertical="bottom" wrapText="0"/>
    </xf>
    <xf borderId="21" fillId="0" fontId="18" numFmtId="0" xfId="0" applyAlignment="1" applyBorder="1" applyFont="1">
      <alignment horizontal="center" shrinkToFit="0" vertical="bottom" wrapText="0"/>
    </xf>
    <xf borderId="27" fillId="0" fontId="18" numFmtId="0" xfId="0" applyAlignment="1" applyBorder="1" applyFont="1">
      <alignment horizontal="center" shrinkToFit="0" vertical="bottom" wrapText="0"/>
    </xf>
    <xf borderId="30" fillId="0" fontId="2" numFmtId="0" xfId="0" applyBorder="1" applyFont="1"/>
    <xf borderId="31" fillId="0" fontId="2" numFmtId="0" xfId="0" applyBorder="1" applyFont="1"/>
    <xf borderId="32" fillId="0" fontId="2" numFmtId="0" xfId="0" applyBorder="1" applyFont="1"/>
    <xf borderId="26" fillId="0" fontId="18" numFmtId="0" xfId="0" applyAlignment="1" applyBorder="1" applyFont="1">
      <alignment horizontal="center" shrinkToFit="0" vertical="bottom" wrapText="0"/>
    </xf>
    <xf borderId="26" fillId="0" fontId="19" numFmtId="0" xfId="0" applyAlignment="1" applyBorder="1" applyFont="1">
      <alignment horizontal="center" shrinkToFit="0" vertical="bottom" wrapText="0"/>
    </xf>
    <xf borderId="22" fillId="0" fontId="9" numFmtId="0" xfId="0" applyAlignment="1" applyBorder="1" applyFont="1">
      <alignment shrinkToFit="0" vertical="bottom" wrapText="0"/>
    </xf>
    <xf borderId="26" fillId="0" fontId="8" numFmtId="0" xfId="0" applyAlignment="1" applyBorder="1" applyFont="1">
      <alignment shrinkToFit="0" vertical="bottom" wrapText="0"/>
    </xf>
    <xf borderId="26" fillId="0" fontId="19" numFmtId="10" xfId="0" applyAlignment="1" applyBorder="1" applyFont="1" applyNumberFormat="1">
      <alignment horizontal="center" shrinkToFit="0" vertical="bottom" wrapText="0"/>
    </xf>
    <xf borderId="26" fillId="0" fontId="9" numFmtId="10" xfId="0" applyAlignment="1" applyBorder="1" applyFont="1" applyNumberFormat="1">
      <alignment horizontal="center" shrinkToFit="0" vertical="bottom" wrapText="0"/>
    </xf>
    <xf borderId="27" fillId="0" fontId="9" numFmtId="0" xfId="0" applyAlignment="1" applyBorder="1" applyFont="1">
      <alignment shrinkToFit="0" vertical="top" wrapText="0"/>
    </xf>
    <xf borderId="26" fillId="0" fontId="19" numFmtId="168" xfId="0" applyAlignment="1" applyBorder="1" applyFont="1" applyNumberFormat="1">
      <alignment horizontal="right" shrinkToFit="0" vertical="bottom" wrapText="0"/>
    </xf>
    <xf borderId="33" fillId="0" fontId="2" numFmtId="0" xfId="0" applyBorder="1" applyFont="1"/>
    <xf borderId="34" fillId="0" fontId="2" numFmtId="0" xfId="0" applyBorder="1" applyFont="1"/>
    <xf borderId="31" fillId="0" fontId="8" numFmtId="0" xfId="0" applyAlignment="1" applyBorder="1" applyFont="1">
      <alignment shrinkToFit="0" vertical="bottom" wrapText="0"/>
    </xf>
    <xf borderId="0" fillId="0" fontId="8" numFmtId="0" xfId="0" applyAlignment="1" applyFont="1">
      <alignment shrinkToFit="0" vertical="bottom" wrapText="0"/>
    </xf>
    <xf borderId="22" fillId="0" fontId="8" numFmtId="0" xfId="0" applyAlignment="1" applyBorder="1" applyFont="1">
      <alignment shrinkToFit="0" vertical="bottom" wrapText="0"/>
    </xf>
    <xf borderId="22" fillId="2" fontId="17" numFmtId="0" xfId="0" applyAlignment="1" applyBorder="1" applyFont="1">
      <alignment horizontal="center" shrinkToFit="0" vertical="bottom" wrapText="0"/>
    </xf>
    <xf borderId="21" fillId="0" fontId="18" numFmtId="0" xfId="0" applyAlignment="1" applyBorder="1" applyFont="1">
      <alignment horizontal="center" shrinkToFit="0" vertical="bottom" wrapText="1"/>
    </xf>
    <xf borderId="26" fillId="0" fontId="20" numFmtId="10" xfId="0" applyAlignment="1" applyBorder="1" applyFont="1" applyNumberFormat="1">
      <alignment horizontal="center" shrinkToFit="0" vertical="bottom" wrapText="0"/>
    </xf>
    <xf borderId="34" fillId="0" fontId="8" numFmtId="0" xfId="0" applyAlignment="1" applyBorder="1" applyFont="1">
      <alignment shrinkToFit="0" vertical="bottom" wrapText="0"/>
    </xf>
    <xf borderId="26" fillId="0" fontId="8" numFmtId="10" xfId="0" applyAlignment="1" applyBorder="1" applyFont="1" applyNumberFormat="1">
      <alignment shrinkToFit="0" vertical="bottom" wrapText="0"/>
    </xf>
    <xf borderId="32" fillId="0" fontId="8" numFmtId="0" xfId="0" applyAlignment="1" applyBorder="1" applyFont="1">
      <alignment shrinkToFit="0" vertical="bottom" wrapText="0"/>
    </xf>
    <xf borderId="22" fillId="0" fontId="21" numFmtId="0" xfId="0" applyAlignment="1" applyBorder="1" applyFont="1">
      <alignment shrinkToFit="0" vertical="bottom" wrapText="1"/>
    </xf>
  </cellXfs>
  <cellStyles count="1">
    <cellStyle xfId="0" name="Normal" builtinId="0"/>
  </cellStyles>
  <dxfs count="4">
    <dxf>
      <font/>
      <fill>
        <patternFill patternType="solid">
          <fgColor rgb="FF00FF00"/>
          <bgColor rgb="FF00FF00"/>
        </patternFill>
      </fill>
      <border/>
    </dxf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EF8E3"/>
          <bgColor rgb="FFFEF8E3"/>
        </patternFill>
      </fill>
      <border/>
    </dxf>
  </dxfs>
  <tableStyles count="1">
    <tableStyle count="2" pivot="0" name="CRONOGRAMA-style"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9525</xdr:colOff>
      <xdr:row>1</xdr:row>
      <xdr:rowOff>104775</xdr:rowOff>
    </xdr:from>
    <xdr:ext cx="1114425" cy="13620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2286000</xdr:colOff>
      <xdr:row>1</xdr:row>
      <xdr:rowOff>180975</xdr:rowOff>
    </xdr:from>
    <xdr:ext cx="1333500" cy="13906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390525</xdr:colOff>
      <xdr:row>2</xdr:row>
      <xdr:rowOff>38100</xdr:rowOff>
    </xdr:from>
    <xdr:ext cx="1362075" cy="13430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20</xdr:row>
      <xdr:rowOff>38100</xdr:rowOff>
    </xdr:from>
    <xdr:ext cx="4381500" cy="876300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A14:J20" displayName="Table_1" id="1">
  <tableColumns count="10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</tableColumns>
  <tableStyleInfo name="CRONOGRAMA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images.tcdn.com.br/img/img_prod/1079280/mao_francesa_75mm_1999_1_ffb08da7a2c88fa5d8a5505a50182cb3.jpg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F9000"/>
    <pageSetUpPr fitToPage="1"/>
  </sheetPr>
  <sheetViews>
    <sheetView workbookViewId="0"/>
  </sheetViews>
  <sheetFormatPr customHeight="1" defaultColWidth="12.63" defaultRowHeight="15.0"/>
  <cols>
    <col customWidth="1" min="1" max="1" width="5.88"/>
    <col customWidth="1" min="2" max="2" width="19.88"/>
    <col customWidth="1" min="3" max="3" width="9.75"/>
    <col customWidth="1" min="4" max="4" width="41.88"/>
    <col customWidth="1" min="5" max="5" width="4.63"/>
    <col customWidth="1" min="6" max="6" width="6.75"/>
    <col customWidth="1" min="7" max="7" width="10.0"/>
    <col customWidth="1" min="8" max="8" width="10.38"/>
    <col customWidth="1" min="9" max="9" width="9.88"/>
    <col customWidth="1" min="10" max="12" width="15.25"/>
    <col customWidth="1" min="13" max="13" width="18.63"/>
    <col customWidth="1" min="14" max="14" width="18.25"/>
    <col customWidth="1" min="15" max="52" width="8.75"/>
  </cols>
  <sheetData>
    <row r="1" ht="12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</row>
    <row r="2" ht="12.75" customHeight="1">
      <c r="A2" s="4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</row>
    <row r="3" ht="16.5" customHeight="1">
      <c r="A3" s="5"/>
      <c r="B3" s="6"/>
      <c r="C3" s="7"/>
      <c r="D3" s="8" t="s">
        <v>0</v>
      </c>
      <c r="E3" s="9"/>
      <c r="F3" s="9"/>
      <c r="G3" s="10"/>
      <c r="H3" s="11"/>
      <c r="I3" s="12"/>
      <c r="J3" s="1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</row>
    <row r="4" ht="12.75" customHeight="1">
      <c r="A4" s="13"/>
      <c r="B4" s="14"/>
      <c r="C4" s="15"/>
      <c r="D4" s="16" t="s">
        <v>1</v>
      </c>
      <c r="E4" s="9"/>
      <c r="F4" s="9"/>
      <c r="G4" s="10"/>
      <c r="H4" s="12"/>
      <c r="I4" s="12"/>
      <c r="J4" s="12"/>
      <c r="K4" s="3"/>
      <c r="L4" s="17" t="s">
        <v>2</v>
      </c>
      <c r="M4" s="18">
        <v>0.2602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</row>
    <row r="5" ht="12.75" customHeight="1">
      <c r="A5" s="13"/>
      <c r="B5" s="14"/>
      <c r="C5" s="15"/>
      <c r="D5" s="19" t="s">
        <v>3</v>
      </c>
      <c r="E5" s="9"/>
      <c r="F5" s="9"/>
      <c r="G5" s="10"/>
      <c r="H5" s="12"/>
      <c r="I5" s="12"/>
      <c r="J5" s="12"/>
      <c r="K5" s="3"/>
      <c r="L5" s="20"/>
      <c r="M5" s="21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</row>
    <row r="6" ht="15.0" customHeight="1">
      <c r="A6" s="13"/>
      <c r="B6" s="14"/>
      <c r="C6" s="15"/>
      <c r="D6" s="22" t="s">
        <v>4</v>
      </c>
      <c r="E6" s="9"/>
      <c r="F6" s="9"/>
      <c r="G6" s="10"/>
      <c r="H6" s="23"/>
      <c r="I6" s="23"/>
      <c r="J6" s="23"/>
      <c r="K6" s="24"/>
      <c r="L6" s="25" t="s">
        <v>5</v>
      </c>
      <c r="M6" s="26">
        <f>M7/(1+M4)</f>
        <v>205619.3699</v>
      </c>
      <c r="N6" s="27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</row>
    <row r="7" ht="13.5" customHeight="1">
      <c r="A7" s="13"/>
      <c r="B7" s="14"/>
      <c r="C7" s="15"/>
      <c r="D7" s="16" t="s">
        <v>6</v>
      </c>
      <c r="E7" s="9"/>
      <c r="F7" s="9"/>
      <c r="G7" s="10"/>
      <c r="H7" s="23"/>
      <c r="I7" s="23"/>
      <c r="J7" s="23"/>
      <c r="K7" s="24"/>
      <c r="L7" s="28" t="s">
        <v>7</v>
      </c>
      <c r="M7" s="29">
        <f>N7</f>
        <v>259121.53</v>
      </c>
      <c r="N7" s="30">
        <f>SUM(N13:N47)</f>
        <v>259121.53</v>
      </c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</row>
    <row r="8" ht="13.5" customHeight="1">
      <c r="A8" s="13"/>
      <c r="B8" s="14"/>
      <c r="C8" s="15"/>
      <c r="D8" s="31" t="s">
        <v>8</v>
      </c>
      <c r="E8" s="9"/>
      <c r="F8" s="9"/>
      <c r="G8" s="10"/>
      <c r="H8" s="12"/>
      <c r="I8" s="23"/>
      <c r="J8" s="12"/>
      <c r="K8" s="3"/>
      <c r="L8" s="3"/>
      <c r="M8" s="32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</row>
    <row r="9">
      <c r="A9" s="33"/>
      <c r="B9" s="34"/>
      <c r="C9" s="35"/>
      <c r="D9" s="36" t="s">
        <v>9</v>
      </c>
      <c r="E9" s="9"/>
      <c r="F9" s="9"/>
      <c r="G9" s="10"/>
      <c r="H9" s="12"/>
      <c r="I9" s="12"/>
      <c r="J9" s="12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</row>
    <row r="10" ht="12.75" customHeight="1">
      <c r="A10" s="4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</row>
    <row r="11" ht="15.0" customHeight="1">
      <c r="A11" s="37" t="s">
        <v>10</v>
      </c>
      <c r="B11" s="37" t="s">
        <v>11</v>
      </c>
      <c r="C11" s="38" t="s">
        <v>12</v>
      </c>
      <c r="D11" s="39" t="s">
        <v>13</v>
      </c>
      <c r="E11" s="40" t="s">
        <v>14</v>
      </c>
      <c r="F11" s="41" t="s">
        <v>15</v>
      </c>
      <c r="G11" s="42" t="s">
        <v>16</v>
      </c>
      <c r="H11" s="43"/>
      <c r="I11" s="44"/>
      <c r="J11" s="42" t="s">
        <v>17</v>
      </c>
      <c r="K11" s="43"/>
      <c r="L11" s="44"/>
      <c r="M11" s="45" t="s">
        <v>18</v>
      </c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</row>
    <row r="12">
      <c r="A12" s="47"/>
      <c r="B12" s="47"/>
      <c r="C12" s="47"/>
      <c r="D12" s="47"/>
      <c r="E12" s="47"/>
      <c r="F12" s="47"/>
      <c r="G12" s="48" t="s">
        <v>19</v>
      </c>
      <c r="H12" s="48" t="s">
        <v>20</v>
      </c>
      <c r="I12" s="49" t="s">
        <v>21</v>
      </c>
      <c r="J12" s="49" t="s">
        <v>22</v>
      </c>
      <c r="K12" s="49" t="s">
        <v>20</v>
      </c>
      <c r="L12" s="49" t="s">
        <v>21</v>
      </c>
      <c r="M12" s="47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</row>
    <row r="13">
      <c r="A13" s="50" t="s">
        <v>23</v>
      </c>
      <c r="B13" s="51" t="s">
        <v>24</v>
      </c>
      <c r="C13" s="43"/>
      <c r="D13" s="44"/>
      <c r="E13" s="52"/>
      <c r="F13" s="53"/>
      <c r="G13" s="54"/>
      <c r="H13" s="54"/>
      <c r="I13" s="54"/>
      <c r="J13" s="54">
        <f t="shared" ref="J13:M13" si="1">SUM(J14:J20)</f>
        <v>125560.46</v>
      </c>
      <c r="K13" s="54">
        <f t="shared" si="1"/>
        <v>11857.64</v>
      </c>
      <c r="L13" s="54">
        <f t="shared" si="1"/>
        <v>137418.1</v>
      </c>
      <c r="M13" s="54">
        <f t="shared" si="1"/>
        <v>173174.27</v>
      </c>
      <c r="N13" s="55">
        <f>M13</f>
        <v>173174.27</v>
      </c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</row>
    <row r="14">
      <c r="A14" s="57" t="s">
        <v>25</v>
      </c>
      <c r="B14" s="58" t="s">
        <v>26</v>
      </c>
      <c r="C14" s="59" t="s">
        <v>27</v>
      </c>
      <c r="D14" s="60" t="s">
        <v>28</v>
      </c>
      <c r="E14" s="61" t="s">
        <v>29</v>
      </c>
      <c r="F14" s="62">
        <v>140.0</v>
      </c>
      <c r="G14" s="63">
        <v>6.9</v>
      </c>
      <c r="H14" s="63">
        <v>1.94</v>
      </c>
      <c r="I14" s="64">
        <f t="shared" ref="I14:I20" si="2">SUM(G14:H14)</f>
        <v>8.84</v>
      </c>
      <c r="J14" s="64">
        <f t="shared" ref="J14:J20" si="3">G14*F14</f>
        <v>966</v>
      </c>
      <c r="K14" s="64">
        <f t="shared" ref="K14:K20" si="4">H14*F14</f>
        <v>271.6</v>
      </c>
      <c r="L14" s="64">
        <f t="shared" ref="L14:L20" si="5">I14*F14</f>
        <v>1237.6</v>
      </c>
      <c r="M14" s="64">
        <f t="shared" ref="M14:M20" si="6">ROUND(L14*(1+$M$4),2)</f>
        <v>1559.62</v>
      </c>
      <c r="N14" s="55"/>
      <c r="O14" s="65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</row>
    <row r="15">
      <c r="A15" s="57" t="s">
        <v>30</v>
      </c>
      <c r="B15" s="58" t="s">
        <v>31</v>
      </c>
      <c r="C15" s="59" t="s">
        <v>32</v>
      </c>
      <c r="D15" s="60" t="s">
        <v>33</v>
      </c>
      <c r="E15" s="61" t="s">
        <v>29</v>
      </c>
      <c r="F15" s="62">
        <v>1064.0</v>
      </c>
      <c r="G15" s="63">
        <v>19.44</v>
      </c>
      <c r="H15" s="63">
        <v>4.31</v>
      </c>
      <c r="I15" s="64">
        <f t="shared" si="2"/>
        <v>23.75</v>
      </c>
      <c r="J15" s="64">
        <f t="shared" si="3"/>
        <v>20684.16</v>
      </c>
      <c r="K15" s="64">
        <f t="shared" si="4"/>
        <v>4585.84</v>
      </c>
      <c r="L15" s="64">
        <f t="shared" si="5"/>
        <v>25270</v>
      </c>
      <c r="M15" s="64">
        <f t="shared" si="6"/>
        <v>31845.25</v>
      </c>
      <c r="N15" s="55"/>
      <c r="O15" s="65"/>
      <c r="P15" s="65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</row>
    <row r="16">
      <c r="A16" s="57" t="s">
        <v>34</v>
      </c>
      <c r="B16" s="58" t="s">
        <v>35</v>
      </c>
      <c r="C16" s="59" t="s">
        <v>36</v>
      </c>
      <c r="D16" s="60" t="s">
        <v>37</v>
      </c>
      <c r="E16" s="61" t="s">
        <v>29</v>
      </c>
      <c r="F16" s="62">
        <v>1040.0</v>
      </c>
      <c r="G16" s="63">
        <v>24.49</v>
      </c>
      <c r="H16" s="63">
        <v>2.26</v>
      </c>
      <c r="I16" s="64">
        <f t="shared" si="2"/>
        <v>26.75</v>
      </c>
      <c r="J16" s="64">
        <f t="shared" si="3"/>
        <v>25469.6</v>
      </c>
      <c r="K16" s="64">
        <f t="shared" si="4"/>
        <v>2350.4</v>
      </c>
      <c r="L16" s="64">
        <f t="shared" si="5"/>
        <v>27820</v>
      </c>
      <c r="M16" s="64">
        <f t="shared" si="6"/>
        <v>35058.76</v>
      </c>
      <c r="N16" s="55"/>
      <c r="O16" s="65"/>
      <c r="P16" s="65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</row>
    <row r="17">
      <c r="A17" s="57" t="s">
        <v>38</v>
      </c>
      <c r="B17" s="58" t="s">
        <v>39</v>
      </c>
      <c r="C17" s="59" t="s">
        <v>40</v>
      </c>
      <c r="D17" s="60" t="s">
        <v>41</v>
      </c>
      <c r="E17" s="61" t="s">
        <v>29</v>
      </c>
      <c r="F17" s="62">
        <f>670+10</f>
        <v>680</v>
      </c>
      <c r="G17" s="63">
        <v>34.36</v>
      </c>
      <c r="H17" s="63">
        <v>2.61</v>
      </c>
      <c r="I17" s="64">
        <f t="shared" si="2"/>
        <v>36.97</v>
      </c>
      <c r="J17" s="64">
        <f t="shared" si="3"/>
        <v>23364.8</v>
      </c>
      <c r="K17" s="64">
        <f t="shared" si="4"/>
        <v>1774.8</v>
      </c>
      <c r="L17" s="64">
        <f t="shared" si="5"/>
        <v>25139.6</v>
      </c>
      <c r="M17" s="64">
        <f t="shared" si="6"/>
        <v>31680.92</v>
      </c>
      <c r="N17" s="55"/>
      <c r="O17" s="65"/>
      <c r="P17" s="65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</row>
    <row r="18">
      <c r="A18" s="57" t="s">
        <v>42</v>
      </c>
      <c r="B18" s="58" t="s">
        <v>39</v>
      </c>
      <c r="C18" s="59" t="s">
        <v>43</v>
      </c>
      <c r="D18" s="60" t="s">
        <v>44</v>
      </c>
      <c r="E18" s="61" t="s">
        <v>29</v>
      </c>
      <c r="F18" s="62">
        <v>10.0</v>
      </c>
      <c r="G18" s="63">
        <v>50.54</v>
      </c>
      <c r="H18" s="63">
        <v>3.1</v>
      </c>
      <c r="I18" s="64">
        <f t="shared" si="2"/>
        <v>53.64</v>
      </c>
      <c r="J18" s="64">
        <f t="shared" si="3"/>
        <v>505.4</v>
      </c>
      <c r="K18" s="64">
        <f t="shared" si="4"/>
        <v>31</v>
      </c>
      <c r="L18" s="64">
        <f t="shared" si="5"/>
        <v>536.4</v>
      </c>
      <c r="M18" s="64">
        <f t="shared" si="6"/>
        <v>675.97</v>
      </c>
      <c r="N18" s="55"/>
      <c r="O18" s="65"/>
      <c r="P18" s="65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66"/>
      <c r="AZ18" s="66"/>
    </row>
    <row r="19">
      <c r="A19" s="57" t="s">
        <v>45</v>
      </c>
      <c r="B19" s="58" t="s">
        <v>46</v>
      </c>
      <c r="C19" s="59" t="s">
        <v>47</v>
      </c>
      <c r="D19" s="60" t="s">
        <v>48</v>
      </c>
      <c r="E19" s="61" t="s">
        <v>29</v>
      </c>
      <c r="F19" s="62">
        <f>450</f>
        <v>450</v>
      </c>
      <c r="G19" s="63">
        <v>70.49</v>
      </c>
      <c r="H19" s="63">
        <v>3.77</v>
      </c>
      <c r="I19" s="64">
        <f t="shared" si="2"/>
        <v>74.26</v>
      </c>
      <c r="J19" s="64">
        <f t="shared" si="3"/>
        <v>31720.5</v>
      </c>
      <c r="K19" s="64">
        <f t="shared" si="4"/>
        <v>1696.5</v>
      </c>
      <c r="L19" s="64">
        <f t="shared" si="5"/>
        <v>33417</v>
      </c>
      <c r="M19" s="64">
        <f t="shared" si="6"/>
        <v>42112.1</v>
      </c>
      <c r="N19" s="55"/>
      <c r="O19" s="65"/>
      <c r="P19" s="65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66"/>
      <c r="AX19" s="66"/>
      <c r="AY19" s="66"/>
      <c r="AZ19" s="66"/>
    </row>
    <row r="20">
      <c r="A20" s="57" t="s">
        <v>49</v>
      </c>
      <c r="B20" s="58" t="s">
        <v>50</v>
      </c>
      <c r="C20" s="59" t="s">
        <v>51</v>
      </c>
      <c r="D20" s="60" t="s">
        <v>52</v>
      </c>
      <c r="E20" s="61" t="s">
        <v>29</v>
      </c>
      <c r="F20" s="62">
        <f>250</f>
        <v>250</v>
      </c>
      <c r="G20" s="63">
        <v>91.4</v>
      </c>
      <c r="H20" s="63">
        <v>4.59</v>
      </c>
      <c r="I20" s="64">
        <f t="shared" si="2"/>
        <v>95.99</v>
      </c>
      <c r="J20" s="64">
        <f t="shared" si="3"/>
        <v>22850</v>
      </c>
      <c r="K20" s="64">
        <f t="shared" si="4"/>
        <v>1147.5</v>
      </c>
      <c r="L20" s="64">
        <f t="shared" si="5"/>
        <v>23997.5</v>
      </c>
      <c r="M20" s="64">
        <f t="shared" si="6"/>
        <v>30241.65</v>
      </c>
      <c r="N20" s="55"/>
      <c r="O20" s="65"/>
      <c r="P20" s="65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</row>
    <row r="21">
      <c r="A21" s="67" t="s">
        <v>53</v>
      </c>
      <c r="B21" s="51" t="s">
        <v>54</v>
      </c>
      <c r="C21" s="43"/>
      <c r="D21" s="44"/>
      <c r="E21" s="52"/>
      <c r="F21" s="53"/>
      <c r="G21" s="54"/>
      <c r="H21" s="54"/>
      <c r="I21" s="54"/>
      <c r="J21" s="54">
        <f t="shared" ref="J21:M21" si="7">SUM(J22:J28)</f>
        <v>8260.98</v>
      </c>
      <c r="K21" s="54">
        <f t="shared" si="7"/>
        <v>3835.965</v>
      </c>
      <c r="L21" s="54">
        <f t="shared" si="7"/>
        <v>12096.945</v>
      </c>
      <c r="M21" s="54">
        <f t="shared" si="7"/>
        <v>15244.56</v>
      </c>
      <c r="N21" s="55">
        <f>M21</f>
        <v>15244.56</v>
      </c>
      <c r="O21" s="65"/>
      <c r="P21" s="65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</row>
    <row r="22">
      <c r="A22" s="57" t="s">
        <v>55</v>
      </c>
      <c r="B22" s="58" t="s">
        <v>56</v>
      </c>
      <c r="C22" s="59" t="s">
        <v>27</v>
      </c>
      <c r="D22" s="60" t="s">
        <v>57</v>
      </c>
      <c r="E22" s="61" t="s">
        <v>29</v>
      </c>
      <c r="F22" s="62">
        <f>51*1*4</f>
        <v>204</v>
      </c>
      <c r="G22" s="63">
        <v>6.9</v>
      </c>
      <c r="H22" s="63">
        <v>1.94</v>
      </c>
      <c r="I22" s="64">
        <f t="shared" ref="I22:I28" si="8">SUM(G22:H22)</f>
        <v>8.84</v>
      </c>
      <c r="J22" s="64">
        <f t="shared" ref="J22:J28" si="9">G22*F22</f>
        <v>1407.6</v>
      </c>
      <c r="K22" s="64">
        <f t="shared" ref="K22:K28" si="10">H22*F22</f>
        <v>395.76</v>
      </c>
      <c r="L22" s="64">
        <f t="shared" ref="L22:L28" si="11">I22*F22</f>
        <v>1803.36</v>
      </c>
      <c r="M22" s="64">
        <f t="shared" ref="M22:M28" si="12">ROUND(L22*(1+$M$4),2)</f>
        <v>2272.59</v>
      </c>
      <c r="N22" s="55"/>
      <c r="O22" s="65"/>
      <c r="P22" s="65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6"/>
      <c r="AV22" s="66"/>
      <c r="AW22" s="66"/>
      <c r="AX22" s="66"/>
      <c r="AY22" s="66"/>
      <c r="AZ22" s="66"/>
    </row>
    <row r="23">
      <c r="A23" s="57" t="s">
        <v>58</v>
      </c>
      <c r="B23" s="58" t="s">
        <v>59</v>
      </c>
      <c r="C23" s="59" t="s">
        <v>60</v>
      </c>
      <c r="D23" s="60" t="s">
        <v>61</v>
      </c>
      <c r="E23" s="61" t="s">
        <v>14</v>
      </c>
      <c r="F23" s="62">
        <v>51.0</v>
      </c>
      <c r="G23" s="63">
        <v>19.75</v>
      </c>
      <c r="H23" s="63">
        <v>10.86</v>
      </c>
      <c r="I23" s="64">
        <f t="shared" si="8"/>
        <v>30.61</v>
      </c>
      <c r="J23" s="64">
        <f t="shared" si="9"/>
        <v>1007.25</v>
      </c>
      <c r="K23" s="64">
        <f t="shared" si="10"/>
        <v>553.86</v>
      </c>
      <c r="L23" s="64">
        <f t="shared" si="11"/>
        <v>1561.11</v>
      </c>
      <c r="M23" s="64">
        <f t="shared" si="12"/>
        <v>1967.31</v>
      </c>
      <c r="N23" s="55"/>
      <c r="O23" s="65"/>
      <c r="P23" s="65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6"/>
      <c r="AV23" s="66"/>
      <c r="AW23" s="66"/>
      <c r="AX23" s="66"/>
      <c r="AY23" s="66"/>
      <c r="AZ23" s="66"/>
    </row>
    <row r="24">
      <c r="A24" s="57" t="s">
        <v>62</v>
      </c>
      <c r="B24" s="58" t="s">
        <v>63</v>
      </c>
      <c r="C24" s="59" t="s">
        <v>64</v>
      </c>
      <c r="D24" s="60" t="s">
        <v>65</v>
      </c>
      <c r="E24" s="61" t="s">
        <v>29</v>
      </c>
      <c r="F24" s="62">
        <v>51.0</v>
      </c>
      <c r="G24" s="63">
        <v>12.51</v>
      </c>
      <c r="H24" s="63">
        <v>7.29</v>
      </c>
      <c r="I24" s="64">
        <f t="shared" si="8"/>
        <v>19.8</v>
      </c>
      <c r="J24" s="64">
        <f t="shared" si="9"/>
        <v>638.01</v>
      </c>
      <c r="K24" s="64">
        <f t="shared" si="10"/>
        <v>371.79</v>
      </c>
      <c r="L24" s="64">
        <f t="shared" si="11"/>
        <v>1009.8</v>
      </c>
      <c r="M24" s="64">
        <f t="shared" si="12"/>
        <v>1272.55</v>
      </c>
      <c r="N24" s="55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</row>
    <row r="25">
      <c r="A25" s="57" t="s">
        <v>66</v>
      </c>
      <c r="B25" s="58" t="s">
        <v>67</v>
      </c>
      <c r="C25" s="59" t="s">
        <v>68</v>
      </c>
      <c r="D25" s="60" t="s">
        <v>69</v>
      </c>
      <c r="E25" s="61" t="s">
        <v>70</v>
      </c>
      <c r="F25" s="62">
        <v>51.0</v>
      </c>
      <c r="G25" s="63">
        <v>86.98</v>
      </c>
      <c r="H25" s="63">
        <v>15.24</v>
      </c>
      <c r="I25" s="64">
        <f t="shared" si="8"/>
        <v>102.22</v>
      </c>
      <c r="J25" s="64">
        <f t="shared" si="9"/>
        <v>4435.98</v>
      </c>
      <c r="K25" s="64">
        <f t="shared" si="10"/>
        <v>777.24</v>
      </c>
      <c r="L25" s="64">
        <f t="shared" si="11"/>
        <v>5213.22</v>
      </c>
      <c r="M25" s="64">
        <f t="shared" si="12"/>
        <v>6569.7</v>
      </c>
      <c r="N25" s="55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6"/>
      <c r="AV25" s="66"/>
      <c r="AW25" s="66"/>
      <c r="AX25" s="66"/>
      <c r="AY25" s="66"/>
      <c r="AZ25" s="66"/>
    </row>
    <row r="26">
      <c r="A26" s="57" t="s">
        <v>71</v>
      </c>
      <c r="B26" s="58" t="s">
        <v>72</v>
      </c>
      <c r="C26" s="59" t="s">
        <v>73</v>
      </c>
      <c r="D26" s="60" t="s">
        <v>74</v>
      </c>
      <c r="E26" s="61" t="s">
        <v>14</v>
      </c>
      <c r="F26" s="62">
        <v>51.0</v>
      </c>
      <c r="G26" s="63">
        <v>8.38</v>
      </c>
      <c r="H26" s="63">
        <v>28.19</v>
      </c>
      <c r="I26" s="64">
        <f t="shared" si="8"/>
        <v>36.57</v>
      </c>
      <c r="J26" s="64">
        <f t="shared" si="9"/>
        <v>427.38</v>
      </c>
      <c r="K26" s="64">
        <f t="shared" si="10"/>
        <v>1437.69</v>
      </c>
      <c r="L26" s="64">
        <f t="shared" si="11"/>
        <v>1865.07</v>
      </c>
      <c r="M26" s="64">
        <f t="shared" si="12"/>
        <v>2350.36</v>
      </c>
      <c r="N26" s="55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6"/>
      <c r="AV26" s="66"/>
      <c r="AW26" s="66"/>
      <c r="AX26" s="66"/>
      <c r="AY26" s="66"/>
      <c r="AZ26" s="66"/>
    </row>
    <row r="27">
      <c r="A27" s="57" t="s">
        <v>75</v>
      </c>
      <c r="B27" s="58" t="s">
        <v>76</v>
      </c>
      <c r="C27" s="59" t="s">
        <v>77</v>
      </c>
      <c r="D27" s="60" t="s">
        <v>78</v>
      </c>
      <c r="E27" s="61" t="s">
        <v>79</v>
      </c>
      <c r="F27" s="62">
        <f>F26*(0.5*0.5)</f>
        <v>12.75</v>
      </c>
      <c r="G27" s="63">
        <v>18.51</v>
      </c>
      <c r="H27" s="63">
        <v>15.01</v>
      </c>
      <c r="I27" s="64">
        <f t="shared" si="8"/>
        <v>33.52</v>
      </c>
      <c r="J27" s="64">
        <f t="shared" si="9"/>
        <v>236.0025</v>
      </c>
      <c r="K27" s="64">
        <f t="shared" si="10"/>
        <v>191.3775</v>
      </c>
      <c r="L27" s="64">
        <f t="shared" si="11"/>
        <v>427.38</v>
      </c>
      <c r="M27" s="64">
        <f t="shared" si="12"/>
        <v>538.58</v>
      </c>
      <c r="N27" s="55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</row>
    <row r="28">
      <c r="A28" s="57" t="s">
        <v>80</v>
      </c>
      <c r="B28" s="58" t="s">
        <v>76</v>
      </c>
      <c r="C28" s="59" t="s">
        <v>81</v>
      </c>
      <c r="D28" s="60" t="s">
        <v>82</v>
      </c>
      <c r="E28" s="61" t="s">
        <v>79</v>
      </c>
      <c r="F28" s="62">
        <f>F27</f>
        <v>12.75</v>
      </c>
      <c r="G28" s="63">
        <v>8.53</v>
      </c>
      <c r="H28" s="63">
        <v>8.49</v>
      </c>
      <c r="I28" s="64">
        <f t="shared" si="8"/>
        <v>17.02</v>
      </c>
      <c r="J28" s="64">
        <f t="shared" si="9"/>
        <v>108.7575</v>
      </c>
      <c r="K28" s="64">
        <f t="shared" si="10"/>
        <v>108.2475</v>
      </c>
      <c r="L28" s="64">
        <f t="shared" si="11"/>
        <v>217.005</v>
      </c>
      <c r="M28" s="64">
        <f t="shared" si="12"/>
        <v>273.47</v>
      </c>
      <c r="N28" s="55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6"/>
      <c r="AK28" s="66"/>
      <c r="AL28" s="66"/>
      <c r="AM28" s="66"/>
      <c r="AN28" s="66"/>
      <c r="AO28" s="66"/>
      <c r="AP28" s="66"/>
      <c r="AQ28" s="66"/>
      <c r="AR28" s="66"/>
      <c r="AS28" s="66"/>
      <c r="AT28" s="66"/>
      <c r="AU28" s="66"/>
      <c r="AV28" s="66"/>
      <c r="AW28" s="66"/>
      <c r="AX28" s="66"/>
      <c r="AY28" s="66"/>
      <c r="AZ28" s="66"/>
    </row>
    <row r="29">
      <c r="A29" s="67" t="s">
        <v>83</v>
      </c>
      <c r="B29" s="51" t="s">
        <v>84</v>
      </c>
      <c r="C29" s="43"/>
      <c r="D29" s="44"/>
      <c r="E29" s="52"/>
      <c r="F29" s="53"/>
      <c r="G29" s="54"/>
      <c r="H29" s="54"/>
      <c r="I29" s="54"/>
      <c r="J29" s="54">
        <f t="shared" ref="J29:M29" si="13">SUM(J30:J38)</f>
        <v>35072.722</v>
      </c>
      <c r="K29" s="54">
        <f t="shared" si="13"/>
        <v>6750.78</v>
      </c>
      <c r="L29" s="54">
        <f t="shared" si="13"/>
        <v>41823.502</v>
      </c>
      <c r="M29" s="54">
        <f t="shared" si="13"/>
        <v>52705.99</v>
      </c>
      <c r="N29" s="55">
        <f>M29</f>
        <v>52705.99</v>
      </c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66"/>
      <c r="AR29" s="66"/>
      <c r="AS29" s="66"/>
      <c r="AT29" s="66"/>
      <c r="AU29" s="66"/>
      <c r="AV29" s="66"/>
      <c r="AW29" s="66"/>
      <c r="AX29" s="66"/>
      <c r="AY29" s="66"/>
      <c r="AZ29" s="66"/>
    </row>
    <row r="30">
      <c r="A30" s="57" t="s">
        <v>85</v>
      </c>
      <c r="B30" s="58" t="s">
        <v>86</v>
      </c>
      <c r="C30" s="59" t="s">
        <v>87</v>
      </c>
      <c r="D30" s="60" t="s">
        <v>88</v>
      </c>
      <c r="E30" s="61" t="s">
        <v>29</v>
      </c>
      <c r="F30" s="62">
        <v>663.0</v>
      </c>
      <c r="G30" s="63">
        <v>28.92</v>
      </c>
      <c r="H30" s="63">
        <v>3.94</v>
      </c>
      <c r="I30" s="64">
        <f t="shared" ref="I30:I38" si="14">SUM(G30:H30)</f>
        <v>32.86</v>
      </c>
      <c r="J30" s="64">
        <f t="shared" ref="J30:J38" si="15">G30*F30</f>
        <v>19173.96</v>
      </c>
      <c r="K30" s="64">
        <f t="shared" ref="K30:K38" si="16">H30*F30</f>
        <v>2612.22</v>
      </c>
      <c r="L30" s="64">
        <f t="shared" ref="L30:L38" si="17">I30*F30</f>
        <v>21786.18</v>
      </c>
      <c r="M30" s="64">
        <f t="shared" ref="M30:M38" si="18">ROUND(L30*(1+$M$4),2)</f>
        <v>27454.94</v>
      </c>
      <c r="N30" s="55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6"/>
      <c r="AL30" s="66"/>
      <c r="AM30" s="66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</row>
    <row r="31">
      <c r="A31" s="57" t="s">
        <v>89</v>
      </c>
      <c r="B31" s="58" t="s">
        <v>90</v>
      </c>
      <c r="C31" s="59" t="s">
        <v>91</v>
      </c>
      <c r="D31" s="60" t="s">
        <v>92</v>
      </c>
      <c r="E31" s="61" t="s">
        <v>29</v>
      </c>
      <c r="F31" s="62">
        <f>F30</f>
        <v>663</v>
      </c>
      <c r="G31" s="63">
        <v>12.91</v>
      </c>
      <c r="H31" s="63">
        <v>0.49</v>
      </c>
      <c r="I31" s="64">
        <f t="shared" si="14"/>
        <v>13.4</v>
      </c>
      <c r="J31" s="64">
        <f t="shared" si="15"/>
        <v>8559.33</v>
      </c>
      <c r="K31" s="64">
        <f t="shared" si="16"/>
        <v>324.87</v>
      </c>
      <c r="L31" s="64">
        <f t="shared" si="17"/>
        <v>8884.2</v>
      </c>
      <c r="M31" s="64">
        <f t="shared" si="18"/>
        <v>11195.87</v>
      </c>
      <c r="N31" s="55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  <c r="AC31" s="66"/>
      <c r="AD31" s="66"/>
      <c r="AE31" s="66"/>
      <c r="AF31" s="66"/>
      <c r="AG31" s="66"/>
      <c r="AH31" s="66"/>
      <c r="AI31" s="66"/>
      <c r="AJ31" s="66"/>
      <c r="AK31" s="66"/>
      <c r="AL31" s="66"/>
      <c r="AM31" s="66"/>
      <c r="AN31" s="66"/>
      <c r="AO31" s="66"/>
      <c r="AP31" s="66"/>
      <c r="AQ31" s="66"/>
      <c r="AR31" s="66"/>
      <c r="AS31" s="66"/>
      <c r="AT31" s="66"/>
      <c r="AU31" s="66"/>
      <c r="AV31" s="66"/>
      <c r="AW31" s="66"/>
      <c r="AX31" s="66"/>
      <c r="AY31" s="66"/>
      <c r="AZ31" s="66"/>
    </row>
    <row r="32">
      <c r="A32" s="57" t="s">
        <v>93</v>
      </c>
      <c r="B32" s="68" t="s">
        <v>94</v>
      </c>
      <c r="C32" s="59" t="s">
        <v>95</v>
      </c>
      <c r="D32" s="60" t="s">
        <v>96</v>
      </c>
      <c r="E32" s="61" t="s">
        <v>14</v>
      </c>
      <c r="F32" s="62">
        <f>F30/2.5</f>
        <v>265.2</v>
      </c>
      <c r="G32" s="63">
        <v>4.86</v>
      </c>
      <c r="H32" s="63">
        <v>5.9</v>
      </c>
      <c r="I32" s="64">
        <f t="shared" si="14"/>
        <v>10.76</v>
      </c>
      <c r="J32" s="64">
        <f t="shared" si="15"/>
        <v>1288.872</v>
      </c>
      <c r="K32" s="64">
        <f t="shared" si="16"/>
        <v>1564.68</v>
      </c>
      <c r="L32" s="64">
        <f t="shared" si="17"/>
        <v>2853.552</v>
      </c>
      <c r="M32" s="64">
        <f t="shared" si="18"/>
        <v>3596.05</v>
      </c>
      <c r="N32" s="55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66"/>
      <c r="AR32" s="66"/>
      <c r="AS32" s="66"/>
      <c r="AT32" s="66"/>
      <c r="AU32" s="66"/>
      <c r="AV32" s="66"/>
      <c r="AW32" s="66"/>
      <c r="AX32" s="66"/>
      <c r="AY32" s="66"/>
      <c r="AZ32" s="66"/>
    </row>
    <row r="33">
      <c r="A33" s="57" t="s">
        <v>97</v>
      </c>
      <c r="B33" s="58" t="s">
        <v>98</v>
      </c>
      <c r="C33" s="59" t="s">
        <v>99</v>
      </c>
      <c r="D33" s="60" t="s">
        <v>100</v>
      </c>
      <c r="E33" s="61" t="s">
        <v>14</v>
      </c>
      <c r="F33" s="62">
        <v>83.0</v>
      </c>
      <c r="G33" s="63">
        <v>31.91</v>
      </c>
      <c r="H33" s="63">
        <v>5.9</v>
      </c>
      <c r="I33" s="64">
        <f t="shared" si="14"/>
        <v>37.81</v>
      </c>
      <c r="J33" s="64">
        <f t="shared" si="15"/>
        <v>2648.53</v>
      </c>
      <c r="K33" s="64">
        <f t="shared" si="16"/>
        <v>489.7</v>
      </c>
      <c r="L33" s="64">
        <f t="shared" si="17"/>
        <v>3138.23</v>
      </c>
      <c r="M33" s="64">
        <f t="shared" si="18"/>
        <v>3954.8</v>
      </c>
      <c r="N33" s="55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  <c r="AT33" s="66"/>
      <c r="AU33" s="66"/>
      <c r="AV33" s="66"/>
      <c r="AW33" s="66"/>
      <c r="AX33" s="66"/>
      <c r="AY33" s="66"/>
      <c r="AZ33" s="66"/>
    </row>
    <row r="34">
      <c r="A34" s="57" t="s">
        <v>101</v>
      </c>
      <c r="B34" s="58" t="s">
        <v>102</v>
      </c>
      <c r="C34" s="59" t="s">
        <v>103</v>
      </c>
      <c r="D34" s="60" t="s">
        <v>104</v>
      </c>
      <c r="E34" s="61" t="s">
        <v>14</v>
      </c>
      <c r="F34" s="62">
        <f>F30/3</f>
        <v>221</v>
      </c>
      <c r="G34" s="63">
        <v>2.99</v>
      </c>
      <c r="H34" s="63">
        <v>2.08</v>
      </c>
      <c r="I34" s="64">
        <f t="shared" si="14"/>
        <v>5.07</v>
      </c>
      <c r="J34" s="64">
        <f t="shared" si="15"/>
        <v>660.79</v>
      </c>
      <c r="K34" s="64">
        <f t="shared" si="16"/>
        <v>459.68</v>
      </c>
      <c r="L34" s="64">
        <f t="shared" si="17"/>
        <v>1120.47</v>
      </c>
      <c r="M34" s="64">
        <f t="shared" si="18"/>
        <v>1412.02</v>
      </c>
      <c r="N34" s="55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6"/>
      <c r="AL34" s="66"/>
      <c r="AM34" s="66"/>
      <c r="AN34" s="66"/>
      <c r="AO34" s="66"/>
      <c r="AP34" s="66"/>
      <c r="AQ34" s="66"/>
      <c r="AR34" s="66"/>
      <c r="AS34" s="66"/>
      <c r="AT34" s="66"/>
      <c r="AU34" s="66"/>
      <c r="AV34" s="66"/>
      <c r="AW34" s="66"/>
      <c r="AX34" s="66"/>
      <c r="AY34" s="66"/>
      <c r="AZ34" s="66"/>
    </row>
    <row r="35">
      <c r="A35" s="57" t="s">
        <v>105</v>
      </c>
      <c r="B35" s="69" t="s">
        <v>106</v>
      </c>
      <c r="C35" s="59" t="s">
        <v>107</v>
      </c>
      <c r="D35" s="60" t="s">
        <v>108</v>
      </c>
      <c r="E35" s="61" t="s">
        <v>29</v>
      </c>
      <c r="F35" s="62">
        <f>3*3</f>
        <v>9</v>
      </c>
      <c r="G35" s="63">
        <v>49.29</v>
      </c>
      <c r="H35" s="63">
        <v>6.41</v>
      </c>
      <c r="I35" s="64">
        <f t="shared" si="14"/>
        <v>55.7</v>
      </c>
      <c r="J35" s="64">
        <f t="shared" si="15"/>
        <v>443.61</v>
      </c>
      <c r="K35" s="64">
        <f t="shared" si="16"/>
        <v>57.69</v>
      </c>
      <c r="L35" s="64">
        <f t="shared" si="17"/>
        <v>501.3</v>
      </c>
      <c r="M35" s="64">
        <f t="shared" si="18"/>
        <v>631.74</v>
      </c>
      <c r="N35" s="55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  <c r="AT35" s="66"/>
      <c r="AU35" s="66"/>
      <c r="AV35" s="66"/>
      <c r="AW35" s="66"/>
      <c r="AX35" s="66"/>
      <c r="AY35" s="66"/>
      <c r="AZ35" s="66"/>
    </row>
    <row r="36">
      <c r="A36" s="57" t="s">
        <v>109</v>
      </c>
      <c r="B36" s="69" t="s">
        <v>110</v>
      </c>
      <c r="C36" s="59" t="s">
        <v>111</v>
      </c>
      <c r="D36" s="60" t="s">
        <v>112</v>
      </c>
      <c r="E36" s="61" t="s">
        <v>29</v>
      </c>
      <c r="F36" s="62">
        <f>100+10+10</f>
        <v>120</v>
      </c>
      <c r="G36" s="63">
        <v>11.79</v>
      </c>
      <c r="H36" s="63">
        <v>5.69</v>
      </c>
      <c r="I36" s="64">
        <f t="shared" si="14"/>
        <v>17.48</v>
      </c>
      <c r="J36" s="64">
        <f t="shared" si="15"/>
        <v>1414.8</v>
      </c>
      <c r="K36" s="64">
        <f t="shared" si="16"/>
        <v>682.8</v>
      </c>
      <c r="L36" s="64">
        <f t="shared" si="17"/>
        <v>2097.6</v>
      </c>
      <c r="M36" s="64">
        <f t="shared" si="18"/>
        <v>2643.4</v>
      </c>
      <c r="N36" s="55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66"/>
      <c r="AR36" s="66"/>
      <c r="AS36" s="66"/>
      <c r="AT36" s="66"/>
      <c r="AU36" s="66"/>
      <c r="AV36" s="66"/>
      <c r="AW36" s="66"/>
      <c r="AX36" s="66"/>
      <c r="AY36" s="66"/>
      <c r="AZ36" s="66"/>
    </row>
    <row r="37">
      <c r="A37" s="57" t="s">
        <v>113</v>
      </c>
      <c r="B37" s="69" t="s">
        <v>114</v>
      </c>
      <c r="C37" s="59" t="s">
        <v>115</v>
      </c>
      <c r="D37" s="60" t="s">
        <v>116</v>
      </c>
      <c r="E37" s="61" t="s">
        <v>117</v>
      </c>
      <c r="F37" s="62">
        <f>50*0.6*0.3</f>
        <v>9</v>
      </c>
      <c r="G37" s="63">
        <v>25.77</v>
      </c>
      <c r="H37" s="63">
        <v>58.76</v>
      </c>
      <c r="I37" s="64">
        <f t="shared" si="14"/>
        <v>84.53</v>
      </c>
      <c r="J37" s="64">
        <f t="shared" si="15"/>
        <v>231.93</v>
      </c>
      <c r="K37" s="64">
        <f t="shared" si="16"/>
        <v>528.84</v>
      </c>
      <c r="L37" s="64">
        <f t="shared" si="17"/>
        <v>760.77</v>
      </c>
      <c r="M37" s="64">
        <f t="shared" si="18"/>
        <v>958.72</v>
      </c>
      <c r="N37" s="55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6"/>
      <c r="AL37" s="66"/>
      <c r="AM37" s="66"/>
      <c r="AN37" s="66"/>
      <c r="AO37" s="66"/>
      <c r="AP37" s="66"/>
      <c r="AQ37" s="66"/>
      <c r="AR37" s="66"/>
      <c r="AS37" s="66"/>
      <c r="AT37" s="66"/>
      <c r="AU37" s="66"/>
      <c r="AV37" s="66"/>
      <c r="AW37" s="66"/>
      <c r="AX37" s="66"/>
      <c r="AY37" s="66"/>
      <c r="AZ37" s="66"/>
    </row>
    <row r="38">
      <c r="A38" s="57" t="s">
        <v>118</v>
      </c>
      <c r="B38" s="69" t="s">
        <v>119</v>
      </c>
      <c r="C38" s="59" t="s">
        <v>120</v>
      </c>
      <c r="D38" s="60" t="s">
        <v>121</v>
      </c>
      <c r="E38" s="61" t="s">
        <v>79</v>
      </c>
      <c r="F38" s="62">
        <f>10</f>
        <v>10</v>
      </c>
      <c r="G38" s="63">
        <v>65.09</v>
      </c>
      <c r="H38" s="63">
        <v>3.03</v>
      </c>
      <c r="I38" s="64">
        <f t="shared" si="14"/>
        <v>68.12</v>
      </c>
      <c r="J38" s="64">
        <f t="shared" si="15"/>
        <v>650.9</v>
      </c>
      <c r="K38" s="64">
        <f t="shared" si="16"/>
        <v>30.3</v>
      </c>
      <c r="L38" s="64">
        <f t="shared" si="17"/>
        <v>681.2</v>
      </c>
      <c r="M38" s="64">
        <f t="shared" si="18"/>
        <v>858.45</v>
      </c>
      <c r="N38" s="55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</row>
    <row r="39" ht="12.75" customHeight="1">
      <c r="A39" s="67" t="s">
        <v>122</v>
      </c>
      <c r="B39" s="51" t="s">
        <v>123</v>
      </c>
      <c r="C39" s="43"/>
      <c r="D39" s="44"/>
      <c r="E39" s="52"/>
      <c r="F39" s="53"/>
      <c r="G39" s="54"/>
      <c r="H39" s="54"/>
      <c r="I39" s="54"/>
      <c r="J39" s="54">
        <f t="shared" ref="J39:M39" si="19">SUM(J40)</f>
        <v>2096.37</v>
      </c>
      <c r="K39" s="54">
        <f t="shared" si="19"/>
        <v>442.89</v>
      </c>
      <c r="L39" s="54">
        <f t="shared" si="19"/>
        <v>2539.26</v>
      </c>
      <c r="M39" s="54">
        <f t="shared" si="19"/>
        <v>3199.98</v>
      </c>
      <c r="N39" s="55">
        <f>M39</f>
        <v>3199.98</v>
      </c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</row>
    <row r="40">
      <c r="A40" s="57" t="s">
        <v>124</v>
      </c>
      <c r="B40" s="58" t="s">
        <v>125</v>
      </c>
      <c r="C40" s="59" t="s">
        <v>126</v>
      </c>
      <c r="D40" s="60" t="s">
        <v>127</v>
      </c>
      <c r="E40" s="61" t="s">
        <v>14</v>
      </c>
      <c r="F40" s="62">
        <v>9.0</v>
      </c>
      <c r="G40" s="63">
        <v>232.93</v>
      </c>
      <c r="H40" s="63">
        <v>49.21</v>
      </c>
      <c r="I40" s="64">
        <f>SUM(G40:H40)</f>
        <v>282.14</v>
      </c>
      <c r="J40" s="64">
        <f>G40*F40</f>
        <v>2096.37</v>
      </c>
      <c r="K40" s="64">
        <f>H40*F40</f>
        <v>442.89</v>
      </c>
      <c r="L40" s="64">
        <f>I40*F40</f>
        <v>2539.26</v>
      </c>
      <c r="M40" s="64">
        <f>ROUND(L40*(1+$M$4),2)</f>
        <v>3199.98</v>
      </c>
      <c r="N40" s="55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</row>
    <row r="41" ht="12.75" customHeight="1">
      <c r="A41" s="67" t="s">
        <v>128</v>
      </c>
      <c r="B41" s="51" t="s">
        <v>129</v>
      </c>
      <c r="C41" s="43"/>
      <c r="D41" s="44"/>
      <c r="E41" s="52"/>
      <c r="F41" s="53"/>
      <c r="G41" s="54"/>
      <c r="H41" s="54"/>
      <c r="I41" s="54"/>
      <c r="J41" s="54">
        <f t="shared" ref="J41:M41" si="20">SUM(J42:J45)</f>
        <v>10652.31</v>
      </c>
      <c r="K41" s="54">
        <f t="shared" si="20"/>
        <v>620.06</v>
      </c>
      <c r="L41" s="54">
        <f t="shared" si="20"/>
        <v>11272.37</v>
      </c>
      <c r="M41" s="54">
        <f t="shared" si="20"/>
        <v>14205.44</v>
      </c>
      <c r="N41" s="55">
        <f>M41</f>
        <v>14205.44</v>
      </c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</row>
    <row r="42">
      <c r="A42" s="57" t="s">
        <v>130</v>
      </c>
      <c r="B42" s="58" t="s">
        <v>131</v>
      </c>
      <c r="C42" s="59" t="s">
        <v>132</v>
      </c>
      <c r="D42" s="60" t="s">
        <v>133</v>
      </c>
      <c r="E42" s="61" t="s">
        <v>14</v>
      </c>
      <c r="F42" s="62">
        <v>3.0</v>
      </c>
      <c r="G42" s="63">
        <v>1686.82</v>
      </c>
      <c r="H42" s="63">
        <v>27.04</v>
      </c>
      <c r="I42" s="64">
        <f t="shared" ref="I42:I45" si="21">SUM(G42:H42)</f>
        <v>1713.86</v>
      </c>
      <c r="J42" s="64">
        <f t="shared" ref="J42:J45" si="22">G42*F42</f>
        <v>5060.46</v>
      </c>
      <c r="K42" s="64">
        <f t="shared" ref="K42:K45" si="23">H42*F42</f>
        <v>81.12</v>
      </c>
      <c r="L42" s="64">
        <f t="shared" ref="L42:L45" si="24">I42*F42</f>
        <v>5141.58</v>
      </c>
      <c r="M42" s="64">
        <f t="shared" ref="M42:M45" si="25">ROUND(L42*(1+$M$4),2)</f>
        <v>6479.42</v>
      </c>
      <c r="N42" s="55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</row>
    <row r="43">
      <c r="A43" s="57" t="s">
        <v>134</v>
      </c>
      <c r="B43" s="58" t="s">
        <v>135</v>
      </c>
      <c r="C43" s="59" t="s">
        <v>136</v>
      </c>
      <c r="D43" s="60" t="s">
        <v>137</v>
      </c>
      <c r="E43" s="61" t="s">
        <v>14</v>
      </c>
      <c r="F43" s="62">
        <v>1.0</v>
      </c>
      <c r="G43" s="63">
        <v>101.59</v>
      </c>
      <c r="H43" s="63">
        <v>7.45</v>
      </c>
      <c r="I43" s="64">
        <f t="shared" si="21"/>
        <v>109.04</v>
      </c>
      <c r="J43" s="64">
        <f t="shared" si="22"/>
        <v>101.59</v>
      </c>
      <c r="K43" s="64">
        <f t="shared" si="23"/>
        <v>7.45</v>
      </c>
      <c r="L43" s="64">
        <f t="shared" si="24"/>
        <v>109.04</v>
      </c>
      <c r="M43" s="64">
        <f t="shared" si="25"/>
        <v>137.41</v>
      </c>
      <c r="N43" s="55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</row>
    <row r="44">
      <c r="A44" s="57" t="s">
        <v>138</v>
      </c>
      <c r="B44" s="58" t="s">
        <v>135</v>
      </c>
      <c r="C44" s="59" t="s">
        <v>139</v>
      </c>
      <c r="D44" s="60" t="s">
        <v>140</v>
      </c>
      <c r="E44" s="61" t="s">
        <v>14</v>
      </c>
      <c r="F44" s="62">
        <f>7+4+2</f>
        <v>13</v>
      </c>
      <c r="G44" s="63">
        <v>152.3</v>
      </c>
      <c r="H44" s="63">
        <v>29.41</v>
      </c>
      <c r="I44" s="64">
        <f t="shared" si="21"/>
        <v>181.71</v>
      </c>
      <c r="J44" s="64">
        <f t="shared" si="22"/>
        <v>1979.9</v>
      </c>
      <c r="K44" s="64">
        <f t="shared" si="23"/>
        <v>382.33</v>
      </c>
      <c r="L44" s="64">
        <f t="shared" si="24"/>
        <v>2362.23</v>
      </c>
      <c r="M44" s="64">
        <f t="shared" si="25"/>
        <v>2976.88</v>
      </c>
      <c r="N44" s="55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</row>
    <row r="45">
      <c r="A45" s="57" t="s">
        <v>141</v>
      </c>
      <c r="B45" s="58" t="s">
        <v>142</v>
      </c>
      <c r="C45" s="59" t="s">
        <v>143</v>
      </c>
      <c r="D45" s="60" t="s">
        <v>144</v>
      </c>
      <c r="E45" s="61" t="s">
        <v>14</v>
      </c>
      <c r="F45" s="62">
        <v>3.0</v>
      </c>
      <c r="G45" s="63">
        <v>1170.12</v>
      </c>
      <c r="H45" s="63">
        <v>49.72</v>
      </c>
      <c r="I45" s="64">
        <f t="shared" si="21"/>
        <v>1219.84</v>
      </c>
      <c r="J45" s="64">
        <f t="shared" si="22"/>
        <v>3510.36</v>
      </c>
      <c r="K45" s="64">
        <f t="shared" si="23"/>
        <v>149.16</v>
      </c>
      <c r="L45" s="64">
        <f t="shared" si="24"/>
        <v>3659.52</v>
      </c>
      <c r="M45" s="64">
        <f t="shared" si="25"/>
        <v>4611.73</v>
      </c>
      <c r="N45" s="55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</row>
    <row r="46" ht="12.75" customHeight="1">
      <c r="A46" s="67" t="s">
        <v>145</v>
      </c>
      <c r="B46" s="51" t="s">
        <v>146</v>
      </c>
      <c r="C46" s="43"/>
      <c r="D46" s="44"/>
      <c r="E46" s="52"/>
      <c r="F46" s="53"/>
      <c r="G46" s="54"/>
      <c r="H46" s="54"/>
      <c r="I46" s="54"/>
      <c r="J46" s="54">
        <f t="shared" ref="J46:M46" si="26">SUM(J47:J56)</f>
        <v>424.68</v>
      </c>
      <c r="K46" s="54">
        <f t="shared" si="26"/>
        <v>44.52</v>
      </c>
      <c r="L46" s="54">
        <f t="shared" si="26"/>
        <v>469.2</v>
      </c>
      <c r="M46" s="54">
        <f t="shared" si="26"/>
        <v>591.29</v>
      </c>
      <c r="N46" s="55">
        <f>M46</f>
        <v>591.29</v>
      </c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</row>
    <row r="47" ht="42.0" customHeight="1">
      <c r="A47" s="57" t="s">
        <v>147</v>
      </c>
      <c r="B47" s="58" t="s">
        <v>148</v>
      </c>
      <c r="C47" s="59" t="s">
        <v>149</v>
      </c>
      <c r="D47" s="60" t="s">
        <v>150</v>
      </c>
      <c r="E47" s="61" t="s">
        <v>14</v>
      </c>
      <c r="F47" s="62">
        <v>3.0</v>
      </c>
      <c r="G47" s="63">
        <v>141.56</v>
      </c>
      <c r="H47" s="63">
        <v>14.84</v>
      </c>
      <c r="I47" s="64">
        <f>SUM(G47:H47)</f>
        <v>156.4</v>
      </c>
      <c r="J47" s="64">
        <f>G47*F47</f>
        <v>424.68</v>
      </c>
      <c r="K47" s="64">
        <f>H47*F47</f>
        <v>44.52</v>
      </c>
      <c r="L47" s="64">
        <f>I47*F47</f>
        <v>469.2</v>
      </c>
      <c r="M47" s="64">
        <f>ROUND(L47*(1+$M$4),2)</f>
        <v>591.29</v>
      </c>
      <c r="N47" s="55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</row>
    <row r="48" ht="12.75" customHeight="1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55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</row>
    <row r="49" ht="12.75" customHeight="1">
      <c r="A49" s="70"/>
      <c r="B49" s="71"/>
      <c r="C49" s="70"/>
      <c r="D49" s="72"/>
      <c r="E49" s="73"/>
      <c r="F49" s="73"/>
      <c r="G49" s="24"/>
      <c r="H49" s="24"/>
      <c r="I49" s="24"/>
      <c r="J49" s="24"/>
      <c r="K49" s="24"/>
      <c r="L49" s="24"/>
      <c r="M49" s="24"/>
      <c r="N49" s="55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</row>
    <row r="50" ht="12.75" customHeight="1">
      <c r="A50" s="70"/>
      <c r="B50" s="71"/>
      <c r="C50" s="70"/>
      <c r="D50" s="72"/>
      <c r="E50" s="73"/>
      <c r="F50" s="73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</row>
    <row r="51" ht="12.75" customHeight="1">
      <c r="A51" s="70"/>
      <c r="B51" s="71"/>
      <c r="C51" s="70"/>
      <c r="D51" s="72"/>
      <c r="E51" s="73"/>
      <c r="F51" s="73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</row>
    <row r="52" ht="12.75" customHeight="1">
      <c r="A52" s="70"/>
      <c r="B52" s="71"/>
      <c r="C52" s="70"/>
      <c r="D52" s="72"/>
      <c r="E52" s="73"/>
      <c r="F52" s="73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</row>
    <row r="53" ht="12.75" customHeight="1">
      <c r="A53" s="70"/>
      <c r="B53" s="71"/>
      <c r="C53" s="70"/>
      <c r="D53" s="72"/>
      <c r="E53" s="73"/>
      <c r="F53" s="73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</row>
    <row r="54" ht="12.75" customHeight="1">
      <c r="A54" s="70"/>
      <c r="B54" s="71"/>
      <c r="C54" s="70"/>
      <c r="D54" s="72"/>
      <c r="E54" s="73"/>
      <c r="F54" s="73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</row>
    <row r="55" ht="12.75" customHeight="1">
      <c r="A55" s="70"/>
      <c r="B55" s="71"/>
      <c r="C55" s="70"/>
      <c r="D55" s="72"/>
      <c r="E55" s="73"/>
      <c r="F55" s="73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</row>
    <row r="56" ht="12.75" customHeight="1">
      <c r="A56" s="70"/>
      <c r="B56" s="71"/>
      <c r="C56" s="70"/>
      <c r="D56" s="72"/>
      <c r="E56" s="73"/>
      <c r="F56" s="73"/>
      <c r="G56" s="24"/>
      <c r="H56" s="24"/>
      <c r="I56" s="24"/>
      <c r="J56" s="24"/>
      <c r="K56" s="24"/>
      <c r="L56" s="24"/>
      <c r="M56" s="7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</row>
    <row r="57" ht="12.75" customHeight="1">
      <c r="A57" s="70"/>
      <c r="B57" s="71"/>
      <c r="C57" s="70"/>
      <c r="D57" s="72"/>
      <c r="E57" s="73"/>
      <c r="F57" s="73"/>
      <c r="G57" s="24"/>
      <c r="H57" s="24"/>
      <c r="I57" s="24"/>
      <c r="J57" s="24"/>
      <c r="K57" s="24"/>
      <c r="L57" s="24"/>
      <c r="M57" s="74"/>
      <c r="N57" s="7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</row>
    <row r="58" ht="12.75" customHeight="1">
      <c r="A58" s="70"/>
      <c r="B58" s="71"/>
      <c r="C58" s="70"/>
      <c r="D58" s="72"/>
      <c r="E58" s="73"/>
      <c r="F58" s="73"/>
      <c r="G58" s="24"/>
      <c r="H58" s="24"/>
      <c r="I58" s="24"/>
      <c r="J58" s="24"/>
      <c r="K58" s="24"/>
      <c r="L58" s="24"/>
      <c r="M58" s="74"/>
      <c r="N58" s="7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</row>
    <row r="59" ht="12.75" customHeight="1">
      <c r="A59" s="70"/>
      <c r="B59" s="71"/>
      <c r="C59" s="70"/>
      <c r="D59" s="72"/>
      <c r="E59" s="73"/>
      <c r="F59" s="73"/>
      <c r="G59" s="24"/>
      <c r="H59" s="24"/>
      <c r="I59" s="24"/>
      <c r="J59" s="24"/>
      <c r="K59" s="24"/>
      <c r="L59" s="24"/>
      <c r="M59" s="74"/>
      <c r="N59" s="7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</row>
    <row r="60" ht="12.75" customHeight="1">
      <c r="A60" s="70"/>
      <c r="B60" s="71"/>
      <c r="C60" s="70"/>
      <c r="D60" s="72"/>
      <c r="E60" s="73"/>
      <c r="F60" s="73"/>
      <c r="G60" s="24"/>
      <c r="H60" s="24"/>
      <c r="I60" s="24"/>
      <c r="J60" s="24"/>
      <c r="K60" s="24"/>
      <c r="L60" s="24"/>
      <c r="M60" s="74"/>
      <c r="N60" s="7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</row>
    <row r="61" ht="12.75" customHeight="1">
      <c r="A61" s="70"/>
      <c r="B61" s="71"/>
      <c r="C61" s="70"/>
      <c r="D61" s="72"/>
      <c r="E61" s="73"/>
      <c r="F61" s="73"/>
      <c r="G61" s="24"/>
      <c r="H61" s="24"/>
      <c r="I61" s="24"/>
      <c r="J61" s="24"/>
      <c r="K61" s="24"/>
      <c r="L61" s="24"/>
      <c r="M61" s="74"/>
      <c r="N61" s="7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</row>
    <row r="62" ht="12.75" customHeight="1">
      <c r="A62" s="70"/>
      <c r="B62" s="71"/>
      <c r="C62" s="70"/>
      <c r="D62" s="72"/>
      <c r="E62" s="73"/>
      <c r="F62" s="73"/>
      <c r="G62" s="24"/>
      <c r="H62" s="24"/>
      <c r="I62" s="24"/>
      <c r="J62" s="24"/>
      <c r="K62" s="24"/>
      <c r="L62" s="24"/>
      <c r="M62" s="74"/>
      <c r="N62" s="7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</row>
    <row r="63" ht="12.75" customHeight="1">
      <c r="A63" s="70"/>
      <c r="B63" s="71"/>
      <c r="C63" s="70"/>
      <c r="D63" s="72"/>
      <c r="E63" s="73"/>
      <c r="F63" s="73"/>
      <c r="G63" s="24"/>
      <c r="H63" s="24"/>
      <c r="I63" s="24"/>
      <c r="J63" s="24"/>
      <c r="K63" s="24"/>
      <c r="L63" s="24"/>
      <c r="M63" s="74"/>
      <c r="N63" s="7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</row>
    <row r="64" ht="12.75" customHeight="1">
      <c r="A64" s="70"/>
      <c r="B64" s="71"/>
      <c r="C64" s="70"/>
      <c r="D64" s="72"/>
      <c r="E64" s="73"/>
      <c r="F64" s="73"/>
      <c r="G64" s="24"/>
      <c r="H64" s="24"/>
      <c r="I64" s="24"/>
      <c r="J64" s="24"/>
      <c r="K64" s="24"/>
      <c r="L64" s="24"/>
      <c r="M64" s="74"/>
      <c r="N64" s="7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</row>
    <row r="65" ht="12.75" customHeight="1">
      <c r="A65" s="70"/>
      <c r="B65" s="71"/>
      <c r="C65" s="70"/>
      <c r="D65" s="72"/>
      <c r="E65" s="73"/>
      <c r="F65" s="73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</row>
    <row r="66" ht="12.75" customHeight="1">
      <c r="A66" s="70"/>
      <c r="B66" s="71"/>
      <c r="C66" s="70"/>
      <c r="D66" s="72"/>
      <c r="E66" s="73"/>
      <c r="F66" s="73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</row>
    <row r="67" ht="12.75" customHeight="1">
      <c r="A67" s="70"/>
      <c r="B67" s="71"/>
      <c r="C67" s="70"/>
      <c r="D67" s="72"/>
      <c r="E67" s="73"/>
      <c r="F67" s="73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</row>
    <row r="68" ht="12.75" customHeight="1">
      <c r="A68" s="70"/>
      <c r="B68" s="71"/>
      <c r="C68" s="70"/>
      <c r="D68" s="72"/>
      <c r="E68" s="73"/>
      <c r="F68" s="73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</row>
    <row r="69" ht="12.75" customHeight="1">
      <c r="A69" s="70"/>
      <c r="B69" s="71"/>
      <c r="C69" s="70"/>
      <c r="D69" s="72"/>
      <c r="E69" s="73"/>
      <c r="F69" s="73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</row>
    <row r="70" ht="12.75" customHeight="1">
      <c r="A70" s="70"/>
      <c r="B70" s="71"/>
      <c r="C70" s="70"/>
      <c r="D70" s="72"/>
      <c r="E70" s="73"/>
      <c r="F70" s="73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</row>
    <row r="71" ht="12.75" customHeight="1">
      <c r="A71" s="70"/>
      <c r="B71" s="71"/>
      <c r="C71" s="70"/>
      <c r="D71" s="72"/>
      <c r="E71" s="73"/>
      <c r="F71" s="73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</row>
    <row r="72" ht="12.75" customHeight="1">
      <c r="A72" s="70"/>
      <c r="B72" s="71"/>
      <c r="C72" s="70"/>
      <c r="D72" s="72"/>
      <c r="E72" s="73"/>
      <c r="F72" s="73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</row>
    <row r="73" ht="12.75" customHeight="1">
      <c r="A73" s="70"/>
      <c r="B73" s="71"/>
      <c r="C73" s="70"/>
      <c r="D73" s="72"/>
      <c r="E73" s="73"/>
      <c r="F73" s="73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</row>
    <row r="74" ht="12.75" customHeight="1">
      <c r="A74" s="70"/>
      <c r="B74" s="71"/>
      <c r="C74" s="70"/>
      <c r="D74" s="72"/>
      <c r="E74" s="73"/>
      <c r="F74" s="73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</row>
    <row r="75" ht="12.75" customHeight="1">
      <c r="A75" s="70"/>
      <c r="B75" s="71"/>
      <c r="C75" s="70"/>
      <c r="D75" s="72"/>
      <c r="E75" s="73"/>
      <c r="F75" s="73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</row>
    <row r="76" ht="12.75" customHeight="1">
      <c r="A76" s="70"/>
      <c r="B76" s="71"/>
      <c r="C76" s="70"/>
      <c r="D76" s="72"/>
      <c r="E76" s="73"/>
      <c r="F76" s="73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</row>
    <row r="77" ht="12.75" customHeight="1">
      <c r="A77" s="70"/>
      <c r="B77" s="71"/>
      <c r="C77" s="70"/>
      <c r="D77" s="72"/>
      <c r="E77" s="73"/>
      <c r="F77" s="73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</row>
    <row r="78" ht="12.75" customHeight="1">
      <c r="A78" s="70"/>
      <c r="B78" s="71"/>
      <c r="C78" s="70"/>
      <c r="D78" s="72"/>
      <c r="E78" s="73"/>
      <c r="F78" s="73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</row>
    <row r="79" ht="12.75" customHeight="1">
      <c r="A79" s="70"/>
      <c r="B79" s="71"/>
      <c r="C79" s="70"/>
      <c r="D79" s="72"/>
      <c r="E79" s="73"/>
      <c r="F79" s="73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</row>
    <row r="80" ht="12.75" customHeight="1">
      <c r="A80" s="70"/>
      <c r="B80" s="71"/>
      <c r="C80" s="70"/>
      <c r="D80" s="72"/>
      <c r="E80" s="73"/>
      <c r="F80" s="73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</row>
    <row r="81" ht="12.75" customHeight="1">
      <c r="A81" s="70"/>
      <c r="B81" s="71"/>
      <c r="C81" s="70"/>
      <c r="D81" s="72"/>
      <c r="E81" s="73"/>
      <c r="F81" s="73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</row>
    <row r="82" ht="12.75" customHeight="1">
      <c r="A82" s="70"/>
      <c r="B82" s="71"/>
      <c r="C82" s="70"/>
      <c r="D82" s="72"/>
      <c r="E82" s="73"/>
      <c r="F82" s="73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</row>
    <row r="83" ht="12.75" customHeight="1">
      <c r="A83" s="70"/>
      <c r="B83" s="71"/>
      <c r="C83" s="70"/>
      <c r="D83" s="72"/>
      <c r="E83" s="73"/>
      <c r="F83" s="73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</row>
    <row r="84" ht="12.75" customHeight="1">
      <c r="A84" s="70"/>
      <c r="B84" s="71"/>
      <c r="C84" s="70"/>
      <c r="D84" s="72"/>
      <c r="E84" s="73"/>
      <c r="F84" s="73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</row>
    <row r="85" ht="12.75" customHeight="1">
      <c r="A85" s="70"/>
      <c r="B85" s="71"/>
      <c r="C85" s="70"/>
      <c r="D85" s="72"/>
      <c r="E85" s="73"/>
      <c r="F85" s="73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</row>
    <row r="86" ht="12.75" customHeight="1">
      <c r="A86" s="70"/>
      <c r="B86" s="71"/>
      <c r="C86" s="70"/>
      <c r="D86" s="72"/>
      <c r="E86" s="73"/>
      <c r="F86" s="73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</row>
    <row r="87" ht="12.75" customHeight="1">
      <c r="A87" s="70"/>
      <c r="B87" s="71"/>
      <c r="C87" s="70"/>
      <c r="D87" s="72"/>
      <c r="E87" s="73"/>
      <c r="F87" s="73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</row>
    <row r="88" ht="12.75" customHeight="1">
      <c r="A88" s="70"/>
      <c r="B88" s="71"/>
      <c r="C88" s="70"/>
      <c r="D88" s="72"/>
      <c r="E88" s="73"/>
      <c r="F88" s="73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</row>
    <row r="89" ht="12.75" customHeight="1">
      <c r="A89" s="70"/>
      <c r="B89" s="71"/>
      <c r="C89" s="70"/>
      <c r="D89" s="72"/>
      <c r="E89" s="73"/>
      <c r="F89" s="73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</row>
    <row r="90" ht="12.75" customHeight="1">
      <c r="A90" s="70"/>
      <c r="B90" s="71"/>
      <c r="C90" s="70"/>
      <c r="D90" s="72"/>
      <c r="E90" s="73"/>
      <c r="F90" s="73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</row>
    <row r="91" ht="12.75" customHeight="1">
      <c r="A91" s="70"/>
      <c r="B91" s="71"/>
      <c r="C91" s="70"/>
      <c r="D91" s="72"/>
      <c r="E91" s="73"/>
      <c r="F91" s="73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</row>
    <row r="92" ht="12.75" customHeight="1">
      <c r="A92" s="70"/>
      <c r="B92" s="71"/>
      <c r="C92" s="70"/>
      <c r="D92" s="72"/>
      <c r="E92" s="73"/>
      <c r="F92" s="73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</row>
    <row r="93" ht="12.75" customHeight="1">
      <c r="A93" s="70"/>
      <c r="B93" s="71"/>
      <c r="C93" s="70"/>
      <c r="D93" s="72"/>
      <c r="E93" s="73"/>
      <c r="F93" s="73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</row>
    <row r="94" ht="12.75" customHeight="1">
      <c r="A94" s="70"/>
      <c r="B94" s="71"/>
      <c r="C94" s="70"/>
      <c r="D94" s="72"/>
      <c r="E94" s="73"/>
      <c r="F94" s="73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</row>
    <row r="95" ht="12.75" customHeight="1">
      <c r="A95" s="70"/>
      <c r="B95" s="71"/>
      <c r="C95" s="70"/>
      <c r="D95" s="72"/>
      <c r="E95" s="73"/>
      <c r="F95" s="73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</row>
    <row r="96" ht="12.75" customHeight="1">
      <c r="A96" s="70"/>
      <c r="B96" s="71"/>
      <c r="C96" s="70"/>
      <c r="D96" s="72"/>
      <c r="E96" s="73"/>
      <c r="F96" s="73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</row>
    <row r="97" ht="12.75" customHeight="1">
      <c r="A97" s="70"/>
      <c r="B97" s="71"/>
      <c r="C97" s="70"/>
      <c r="D97" s="72"/>
      <c r="E97" s="73"/>
      <c r="F97" s="73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</row>
    <row r="98" ht="12.75" customHeight="1">
      <c r="A98" s="70"/>
      <c r="B98" s="71"/>
      <c r="C98" s="70"/>
      <c r="D98" s="72"/>
      <c r="E98" s="73"/>
      <c r="F98" s="73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</row>
    <row r="99" ht="12.75" customHeight="1">
      <c r="A99" s="70"/>
      <c r="B99" s="71"/>
      <c r="C99" s="70"/>
      <c r="D99" s="72"/>
      <c r="E99" s="73"/>
      <c r="F99" s="73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</row>
    <row r="100" ht="12.75" customHeight="1">
      <c r="A100" s="70"/>
      <c r="B100" s="71"/>
      <c r="C100" s="70"/>
      <c r="D100" s="72"/>
      <c r="E100" s="73"/>
      <c r="F100" s="73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</row>
    <row r="101" ht="12.75" customHeight="1">
      <c r="A101" s="70"/>
      <c r="B101" s="71"/>
      <c r="C101" s="70"/>
      <c r="D101" s="72"/>
      <c r="E101" s="73"/>
      <c r="F101" s="73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</row>
    <row r="102" ht="12.75" customHeight="1">
      <c r="A102" s="70"/>
      <c r="B102" s="71"/>
      <c r="C102" s="70"/>
      <c r="D102" s="72"/>
      <c r="E102" s="73"/>
      <c r="F102" s="73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</row>
    <row r="103" ht="12.75" customHeight="1">
      <c r="A103" s="70"/>
      <c r="B103" s="71"/>
      <c r="C103" s="70"/>
      <c r="D103" s="72"/>
      <c r="E103" s="73"/>
      <c r="F103" s="73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</row>
    <row r="104" ht="12.75" customHeight="1">
      <c r="A104" s="70"/>
      <c r="B104" s="71"/>
      <c r="C104" s="70"/>
      <c r="D104" s="72"/>
      <c r="E104" s="73"/>
      <c r="F104" s="73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</row>
    <row r="105" ht="12.75" customHeight="1">
      <c r="A105" s="70"/>
      <c r="B105" s="71"/>
      <c r="C105" s="70"/>
      <c r="D105" s="72"/>
      <c r="E105" s="73"/>
      <c r="F105" s="73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</row>
    <row r="106" ht="12.75" customHeight="1">
      <c r="A106" s="70"/>
      <c r="B106" s="71"/>
      <c r="C106" s="70"/>
      <c r="D106" s="72"/>
      <c r="E106" s="73"/>
      <c r="F106" s="73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</row>
    <row r="107" ht="12.75" customHeight="1">
      <c r="A107" s="70"/>
      <c r="B107" s="71"/>
      <c r="C107" s="70"/>
      <c r="D107" s="72"/>
      <c r="E107" s="73"/>
      <c r="F107" s="73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</row>
    <row r="108" ht="12.75" customHeight="1">
      <c r="A108" s="70"/>
      <c r="B108" s="71"/>
      <c r="C108" s="70"/>
      <c r="D108" s="72"/>
      <c r="E108" s="73"/>
      <c r="F108" s="73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</row>
    <row r="109" ht="12.75" customHeight="1">
      <c r="A109" s="70"/>
      <c r="B109" s="71"/>
      <c r="C109" s="70"/>
      <c r="D109" s="72"/>
      <c r="E109" s="73"/>
      <c r="F109" s="73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</row>
    <row r="110" ht="12.75" customHeight="1">
      <c r="A110" s="70"/>
      <c r="B110" s="71"/>
      <c r="C110" s="70"/>
      <c r="D110" s="72"/>
      <c r="E110" s="73"/>
      <c r="F110" s="73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</row>
    <row r="111" ht="12.75" customHeight="1">
      <c r="A111" s="70"/>
      <c r="B111" s="71"/>
      <c r="C111" s="70"/>
      <c r="D111" s="72"/>
      <c r="E111" s="73"/>
      <c r="F111" s="73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</row>
    <row r="112" ht="12.75" customHeight="1">
      <c r="A112" s="70"/>
      <c r="B112" s="71"/>
      <c r="C112" s="70"/>
      <c r="D112" s="72"/>
      <c r="E112" s="73"/>
      <c r="F112" s="73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</row>
    <row r="113" ht="12.75" customHeight="1">
      <c r="A113" s="70"/>
      <c r="B113" s="71"/>
      <c r="C113" s="70"/>
      <c r="D113" s="72"/>
      <c r="E113" s="73"/>
      <c r="F113" s="73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</row>
    <row r="114" ht="12.75" customHeight="1">
      <c r="A114" s="70"/>
      <c r="B114" s="71"/>
      <c r="C114" s="70"/>
      <c r="D114" s="72"/>
      <c r="E114" s="73"/>
      <c r="F114" s="73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</row>
    <row r="115" ht="12.75" customHeight="1">
      <c r="A115" s="70"/>
      <c r="B115" s="71"/>
      <c r="C115" s="70"/>
      <c r="D115" s="72"/>
      <c r="E115" s="73"/>
      <c r="F115" s="73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</row>
    <row r="116" ht="12.75" customHeight="1">
      <c r="A116" s="70"/>
      <c r="B116" s="71"/>
      <c r="C116" s="70"/>
      <c r="D116" s="72"/>
      <c r="E116" s="73"/>
      <c r="F116" s="73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</row>
    <row r="117" ht="12.75" customHeight="1">
      <c r="A117" s="70"/>
      <c r="B117" s="71"/>
      <c r="C117" s="70"/>
      <c r="D117" s="72"/>
      <c r="E117" s="73"/>
      <c r="F117" s="73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</row>
    <row r="118" ht="12.75" customHeight="1">
      <c r="A118" s="70"/>
      <c r="B118" s="71"/>
      <c r="C118" s="70"/>
      <c r="D118" s="72"/>
      <c r="E118" s="73"/>
      <c r="F118" s="73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</row>
    <row r="119" ht="12.75" customHeight="1">
      <c r="A119" s="70"/>
      <c r="B119" s="71"/>
      <c r="C119" s="70"/>
      <c r="D119" s="72"/>
      <c r="E119" s="73"/>
      <c r="F119" s="73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</row>
    <row r="120" ht="12.75" customHeight="1">
      <c r="A120" s="70"/>
      <c r="B120" s="71"/>
      <c r="C120" s="70"/>
      <c r="D120" s="72"/>
      <c r="E120" s="73"/>
      <c r="F120" s="73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</row>
    <row r="121" ht="12.75" customHeight="1">
      <c r="A121" s="70"/>
      <c r="B121" s="71"/>
      <c r="C121" s="70"/>
      <c r="D121" s="72"/>
      <c r="E121" s="73"/>
      <c r="F121" s="73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</row>
    <row r="122" ht="12.75" customHeight="1">
      <c r="A122" s="70"/>
      <c r="B122" s="71"/>
      <c r="C122" s="70"/>
      <c r="D122" s="72"/>
      <c r="E122" s="73"/>
      <c r="F122" s="73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</row>
    <row r="123" ht="12.75" customHeight="1">
      <c r="A123" s="70"/>
      <c r="B123" s="71"/>
      <c r="C123" s="70"/>
      <c r="D123" s="72"/>
      <c r="E123" s="73"/>
      <c r="F123" s="73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</row>
    <row r="124" ht="12.75" customHeight="1">
      <c r="A124" s="70"/>
      <c r="B124" s="71"/>
      <c r="C124" s="70"/>
      <c r="D124" s="72"/>
      <c r="E124" s="73"/>
      <c r="F124" s="73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</row>
    <row r="125" ht="12.75" customHeight="1">
      <c r="A125" s="70"/>
      <c r="B125" s="71"/>
      <c r="C125" s="70"/>
      <c r="D125" s="72"/>
      <c r="E125" s="73"/>
      <c r="F125" s="73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</row>
    <row r="126" ht="12.75" customHeight="1">
      <c r="A126" s="70"/>
      <c r="B126" s="71"/>
      <c r="C126" s="70"/>
      <c r="D126" s="72"/>
      <c r="E126" s="73"/>
      <c r="F126" s="73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</row>
    <row r="127" ht="12.75" customHeight="1">
      <c r="A127" s="70"/>
      <c r="B127" s="71"/>
      <c r="C127" s="70"/>
      <c r="D127" s="72"/>
      <c r="E127" s="73"/>
      <c r="F127" s="73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</row>
    <row r="128" ht="12.75" customHeight="1">
      <c r="A128" s="70"/>
      <c r="B128" s="71"/>
      <c r="C128" s="70"/>
      <c r="D128" s="72"/>
      <c r="E128" s="73"/>
      <c r="F128" s="73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</row>
    <row r="129" ht="12.75" customHeight="1">
      <c r="A129" s="70"/>
      <c r="B129" s="71"/>
      <c r="C129" s="70"/>
      <c r="D129" s="72"/>
      <c r="E129" s="73"/>
      <c r="F129" s="73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</row>
    <row r="130" ht="12.75" customHeight="1">
      <c r="A130" s="70"/>
      <c r="B130" s="71"/>
      <c r="C130" s="70"/>
      <c r="D130" s="72"/>
      <c r="E130" s="73"/>
      <c r="F130" s="73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</row>
    <row r="131" ht="12.75" customHeight="1">
      <c r="A131" s="70"/>
      <c r="B131" s="71"/>
      <c r="C131" s="70"/>
      <c r="D131" s="72"/>
      <c r="E131" s="73"/>
      <c r="F131" s="73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</row>
    <row r="132" ht="12.75" customHeight="1">
      <c r="A132" s="70"/>
      <c r="B132" s="71"/>
      <c r="C132" s="70"/>
      <c r="D132" s="72"/>
      <c r="E132" s="73"/>
      <c r="F132" s="73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</row>
    <row r="133" ht="12.75" customHeight="1">
      <c r="A133" s="70"/>
      <c r="B133" s="71"/>
      <c r="C133" s="70"/>
      <c r="D133" s="72"/>
      <c r="E133" s="73"/>
      <c r="F133" s="73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</row>
    <row r="134" ht="12.75" customHeight="1">
      <c r="A134" s="70"/>
      <c r="B134" s="71"/>
      <c r="C134" s="70"/>
      <c r="D134" s="72"/>
      <c r="E134" s="73"/>
      <c r="F134" s="73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</row>
    <row r="135" ht="12.75" customHeight="1">
      <c r="A135" s="70"/>
      <c r="B135" s="71"/>
      <c r="C135" s="70"/>
      <c r="D135" s="72"/>
      <c r="E135" s="73"/>
      <c r="F135" s="73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</row>
    <row r="136" ht="12.75" customHeight="1">
      <c r="A136" s="70"/>
      <c r="B136" s="71"/>
      <c r="C136" s="70"/>
      <c r="D136" s="72"/>
      <c r="E136" s="73"/>
      <c r="F136" s="73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</row>
    <row r="137" ht="12.75" customHeight="1">
      <c r="A137" s="70"/>
      <c r="B137" s="71"/>
      <c r="C137" s="70"/>
      <c r="D137" s="72"/>
      <c r="E137" s="73"/>
      <c r="F137" s="73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</row>
    <row r="138" ht="12.75" customHeight="1">
      <c r="A138" s="70"/>
      <c r="B138" s="71"/>
      <c r="C138" s="70"/>
      <c r="D138" s="72"/>
      <c r="E138" s="73"/>
      <c r="F138" s="73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</row>
    <row r="139" ht="12.75" customHeight="1">
      <c r="A139" s="70"/>
      <c r="B139" s="71"/>
      <c r="C139" s="70"/>
      <c r="D139" s="72"/>
      <c r="E139" s="73"/>
      <c r="F139" s="73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</row>
    <row r="140" ht="12.75" customHeight="1">
      <c r="A140" s="70"/>
      <c r="B140" s="71"/>
      <c r="C140" s="70"/>
      <c r="D140" s="72"/>
      <c r="E140" s="73"/>
      <c r="F140" s="73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</row>
    <row r="141" ht="12.75" customHeight="1">
      <c r="A141" s="70"/>
      <c r="B141" s="71"/>
      <c r="C141" s="70"/>
      <c r="D141" s="72"/>
      <c r="E141" s="73"/>
      <c r="F141" s="73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</row>
    <row r="142" ht="12.75" customHeight="1">
      <c r="A142" s="70"/>
      <c r="B142" s="71"/>
      <c r="C142" s="70"/>
      <c r="D142" s="72"/>
      <c r="E142" s="73"/>
      <c r="F142" s="73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</row>
    <row r="143" ht="12.75" customHeight="1">
      <c r="A143" s="70"/>
      <c r="B143" s="71"/>
      <c r="C143" s="70"/>
      <c r="D143" s="72"/>
      <c r="E143" s="73"/>
      <c r="F143" s="73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</row>
    <row r="144" ht="12.75" customHeight="1">
      <c r="A144" s="70"/>
      <c r="B144" s="71"/>
      <c r="C144" s="70"/>
      <c r="D144" s="72"/>
      <c r="E144" s="73"/>
      <c r="F144" s="73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</row>
    <row r="145" ht="12.75" customHeight="1">
      <c r="A145" s="70"/>
      <c r="B145" s="71"/>
      <c r="C145" s="70"/>
      <c r="D145" s="72"/>
      <c r="E145" s="73"/>
      <c r="F145" s="73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</row>
    <row r="146" ht="12.75" customHeight="1">
      <c r="A146" s="70"/>
      <c r="B146" s="71"/>
      <c r="C146" s="70"/>
      <c r="D146" s="72"/>
      <c r="E146" s="73"/>
      <c r="F146" s="73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</row>
    <row r="147" ht="12.75" customHeight="1">
      <c r="A147" s="70"/>
      <c r="B147" s="71"/>
      <c r="C147" s="70"/>
      <c r="D147" s="72"/>
      <c r="E147" s="73"/>
      <c r="F147" s="73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</row>
    <row r="148" ht="12.75" customHeight="1">
      <c r="A148" s="70"/>
      <c r="B148" s="71"/>
      <c r="C148" s="70"/>
      <c r="D148" s="72"/>
      <c r="E148" s="73"/>
      <c r="F148" s="73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</row>
    <row r="149" ht="12.75" customHeight="1">
      <c r="A149" s="70"/>
      <c r="B149" s="71"/>
      <c r="C149" s="70"/>
      <c r="D149" s="72"/>
      <c r="E149" s="73"/>
      <c r="F149" s="73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</row>
    <row r="150" ht="12.75" customHeight="1">
      <c r="A150" s="70"/>
      <c r="B150" s="71"/>
      <c r="C150" s="70"/>
      <c r="D150" s="72"/>
      <c r="E150" s="73"/>
      <c r="F150" s="73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</row>
    <row r="151" ht="12.75" customHeight="1">
      <c r="A151" s="70"/>
      <c r="B151" s="71"/>
      <c r="C151" s="70"/>
      <c r="D151" s="72"/>
      <c r="E151" s="73"/>
      <c r="F151" s="73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</row>
    <row r="152" ht="12.75" customHeight="1">
      <c r="A152" s="70"/>
      <c r="B152" s="71"/>
      <c r="C152" s="70"/>
      <c r="D152" s="72"/>
      <c r="E152" s="73"/>
      <c r="F152" s="73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</row>
    <row r="153" ht="12.75" customHeight="1">
      <c r="A153" s="70"/>
      <c r="B153" s="71"/>
      <c r="C153" s="70"/>
      <c r="D153" s="72"/>
      <c r="E153" s="73"/>
      <c r="F153" s="73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</row>
    <row r="154" ht="12.75" customHeight="1">
      <c r="A154" s="70"/>
      <c r="B154" s="71"/>
      <c r="C154" s="70"/>
      <c r="D154" s="72"/>
      <c r="E154" s="73"/>
      <c r="F154" s="73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</row>
    <row r="155" ht="12.75" customHeight="1">
      <c r="A155" s="70"/>
      <c r="B155" s="71"/>
      <c r="C155" s="70"/>
      <c r="D155" s="72"/>
      <c r="E155" s="73"/>
      <c r="F155" s="73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</row>
    <row r="156" ht="12.75" customHeight="1">
      <c r="A156" s="70"/>
      <c r="B156" s="71"/>
      <c r="C156" s="70"/>
      <c r="D156" s="72"/>
      <c r="E156" s="73"/>
      <c r="F156" s="73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</row>
    <row r="157" ht="12.75" customHeight="1">
      <c r="A157" s="70"/>
      <c r="B157" s="71"/>
      <c r="C157" s="70"/>
      <c r="D157" s="72"/>
      <c r="E157" s="73"/>
      <c r="F157" s="73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</row>
    <row r="158" ht="12.75" customHeight="1">
      <c r="A158" s="70"/>
      <c r="B158" s="71"/>
      <c r="C158" s="70"/>
      <c r="D158" s="72"/>
      <c r="E158" s="73"/>
      <c r="F158" s="73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</row>
    <row r="159" ht="12.75" customHeight="1">
      <c r="A159" s="70"/>
      <c r="B159" s="71"/>
      <c r="C159" s="70"/>
      <c r="D159" s="72"/>
      <c r="E159" s="73"/>
      <c r="F159" s="73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</row>
    <row r="160" ht="12.75" customHeight="1">
      <c r="A160" s="70"/>
      <c r="B160" s="71"/>
      <c r="C160" s="70"/>
      <c r="D160" s="72"/>
      <c r="E160" s="73"/>
      <c r="F160" s="73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</row>
    <row r="161" ht="12.75" customHeight="1">
      <c r="A161" s="70"/>
      <c r="B161" s="71"/>
      <c r="C161" s="70"/>
      <c r="D161" s="72"/>
      <c r="E161" s="73"/>
      <c r="F161" s="73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</row>
    <row r="162" ht="12.75" customHeight="1">
      <c r="A162" s="70"/>
      <c r="B162" s="71"/>
      <c r="C162" s="70"/>
      <c r="D162" s="72"/>
      <c r="E162" s="73"/>
      <c r="F162" s="73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</row>
    <row r="163" ht="12.75" customHeight="1">
      <c r="A163" s="70"/>
      <c r="B163" s="71"/>
      <c r="C163" s="70"/>
      <c r="D163" s="72"/>
      <c r="E163" s="73"/>
      <c r="F163" s="73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</row>
    <row r="164" ht="12.75" customHeight="1">
      <c r="A164" s="70"/>
      <c r="B164" s="71"/>
      <c r="C164" s="70"/>
      <c r="D164" s="72"/>
      <c r="E164" s="73"/>
      <c r="F164" s="73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</row>
    <row r="165" ht="12.75" customHeight="1">
      <c r="A165" s="70"/>
      <c r="B165" s="71"/>
      <c r="C165" s="70"/>
      <c r="D165" s="72"/>
      <c r="E165" s="73"/>
      <c r="F165" s="73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</row>
    <row r="166" ht="12.75" customHeight="1">
      <c r="A166" s="70"/>
      <c r="B166" s="71"/>
      <c r="C166" s="70"/>
      <c r="D166" s="72"/>
      <c r="E166" s="73"/>
      <c r="F166" s="73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</row>
    <row r="167" ht="12.75" customHeight="1">
      <c r="A167" s="70"/>
      <c r="B167" s="71"/>
      <c r="C167" s="70"/>
      <c r="D167" s="72"/>
      <c r="E167" s="73"/>
      <c r="F167" s="73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</row>
    <row r="168" ht="12.75" customHeight="1">
      <c r="A168" s="70"/>
      <c r="B168" s="71"/>
      <c r="C168" s="70"/>
      <c r="D168" s="72"/>
      <c r="E168" s="73"/>
      <c r="F168" s="73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</row>
    <row r="169" ht="12.75" customHeight="1">
      <c r="A169" s="70"/>
      <c r="B169" s="71"/>
      <c r="C169" s="70"/>
      <c r="D169" s="72"/>
      <c r="E169" s="73"/>
      <c r="F169" s="73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</row>
    <row r="170" ht="12.75" customHeight="1">
      <c r="A170" s="70"/>
      <c r="B170" s="71"/>
      <c r="C170" s="70"/>
      <c r="D170" s="72"/>
      <c r="E170" s="73"/>
      <c r="F170" s="73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</row>
    <row r="171" ht="12.75" customHeight="1">
      <c r="A171" s="70"/>
      <c r="B171" s="71"/>
      <c r="C171" s="70"/>
      <c r="D171" s="72"/>
      <c r="E171" s="73"/>
      <c r="F171" s="73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</row>
    <row r="172" ht="12.75" customHeight="1">
      <c r="A172" s="70"/>
      <c r="B172" s="71"/>
      <c r="C172" s="70"/>
      <c r="D172" s="72"/>
      <c r="E172" s="73"/>
      <c r="F172" s="73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</row>
    <row r="173" ht="12.75" customHeight="1">
      <c r="A173" s="70"/>
      <c r="B173" s="71"/>
      <c r="C173" s="70"/>
      <c r="D173" s="72"/>
      <c r="E173" s="73"/>
      <c r="F173" s="73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</row>
    <row r="174" ht="12.75" customHeight="1">
      <c r="A174" s="70"/>
      <c r="B174" s="71"/>
      <c r="C174" s="70"/>
      <c r="D174" s="72"/>
      <c r="E174" s="73"/>
      <c r="F174" s="73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</row>
    <row r="175" ht="12.75" customHeight="1">
      <c r="A175" s="70"/>
      <c r="B175" s="71"/>
      <c r="C175" s="70"/>
      <c r="D175" s="72"/>
      <c r="E175" s="73"/>
      <c r="F175" s="73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</row>
    <row r="176" ht="12.75" customHeight="1">
      <c r="A176" s="70"/>
      <c r="B176" s="71"/>
      <c r="C176" s="70"/>
      <c r="D176" s="72"/>
      <c r="E176" s="73"/>
      <c r="F176" s="73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</row>
    <row r="177" ht="12.75" customHeight="1">
      <c r="A177" s="70"/>
      <c r="B177" s="71"/>
      <c r="C177" s="70"/>
      <c r="D177" s="72"/>
      <c r="E177" s="73"/>
      <c r="F177" s="73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</row>
    <row r="178" ht="12.75" customHeight="1">
      <c r="A178" s="70"/>
      <c r="B178" s="71"/>
      <c r="C178" s="70"/>
      <c r="D178" s="72"/>
      <c r="E178" s="73"/>
      <c r="F178" s="73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</row>
    <row r="179" ht="12.75" customHeight="1">
      <c r="A179" s="70"/>
      <c r="B179" s="71"/>
      <c r="C179" s="70"/>
      <c r="D179" s="72"/>
      <c r="E179" s="73"/>
      <c r="F179" s="73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</row>
    <row r="180" ht="12.75" customHeight="1">
      <c r="A180" s="70"/>
      <c r="B180" s="71"/>
      <c r="C180" s="70"/>
      <c r="D180" s="72"/>
      <c r="E180" s="73"/>
      <c r="F180" s="73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</row>
    <row r="181" ht="12.75" customHeight="1">
      <c r="A181" s="70"/>
      <c r="B181" s="71"/>
      <c r="C181" s="70"/>
      <c r="D181" s="72"/>
      <c r="E181" s="73"/>
      <c r="F181" s="73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</row>
    <row r="182" ht="12.75" customHeight="1">
      <c r="A182" s="70"/>
      <c r="B182" s="71"/>
      <c r="C182" s="70"/>
      <c r="D182" s="72"/>
      <c r="E182" s="73"/>
      <c r="F182" s="73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</row>
    <row r="183" ht="12.75" customHeight="1">
      <c r="A183" s="70"/>
      <c r="B183" s="71"/>
      <c r="C183" s="70"/>
      <c r="D183" s="72"/>
      <c r="E183" s="73"/>
      <c r="F183" s="73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</row>
    <row r="184" ht="12.75" customHeight="1">
      <c r="A184" s="70"/>
      <c r="B184" s="71"/>
      <c r="C184" s="70"/>
      <c r="D184" s="72"/>
      <c r="E184" s="73"/>
      <c r="F184" s="73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</row>
    <row r="185" ht="12.75" customHeight="1">
      <c r="A185" s="70"/>
      <c r="B185" s="71"/>
      <c r="C185" s="70"/>
      <c r="D185" s="72"/>
      <c r="E185" s="73"/>
      <c r="F185" s="73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</row>
    <row r="186" ht="12.75" customHeight="1">
      <c r="A186" s="70"/>
      <c r="B186" s="71"/>
      <c r="C186" s="70"/>
      <c r="D186" s="72"/>
      <c r="E186" s="73"/>
      <c r="F186" s="73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</row>
    <row r="187" ht="12.75" customHeight="1">
      <c r="A187" s="70"/>
      <c r="B187" s="71"/>
      <c r="C187" s="70"/>
      <c r="D187" s="72"/>
      <c r="E187" s="73"/>
      <c r="F187" s="73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</row>
    <row r="188" ht="12.75" customHeight="1">
      <c r="A188" s="70"/>
      <c r="B188" s="71"/>
      <c r="C188" s="70"/>
      <c r="D188" s="72"/>
      <c r="E188" s="73"/>
      <c r="F188" s="73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</row>
    <row r="189" ht="12.75" customHeight="1">
      <c r="A189" s="70"/>
      <c r="B189" s="71"/>
      <c r="C189" s="70"/>
      <c r="D189" s="72"/>
      <c r="E189" s="73"/>
      <c r="F189" s="73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</row>
    <row r="190" ht="12.75" customHeight="1">
      <c r="A190" s="70"/>
      <c r="B190" s="71"/>
      <c r="C190" s="70"/>
      <c r="D190" s="72"/>
      <c r="E190" s="73"/>
      <c r="F190" s="73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</row>
    <row r="191" ht="12.75" customHeight="1">
      <c r="A191" s="70"/>
      <c r="B191" s="71"/>
      <c r="C191" s="70"/>
      <c r="D191" s="72"/>
      <c r="E191" s="73"/>
      <c r="F191" s="73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</row>
    <row r="192" ht="12.75" customHeight="1">
      <c r="A192" s="70"/>
      <c r="B192" s="71"/>
      <c r="C192" s="70"/>
      <c r="D192" s="72"/>
      <c r="E192" s="73"/>
      <c r="F192" s="73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</row>
    <row r="193" ht="12.75" customHeight="1">
      <c r="A193" s="70"/>
      <c r="B193" s="71"/>
      <c r="C193" s="70"/>
      <c r="D193" s="72"/>
      <c r="E193" s="73"/>
      <c r="F193" s="73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</row>
    <row r="194" ht="12.75" customHeight="1">
      <c r="A194" s="70"/>
      <c r="B194" s="71"/>
      <c r="C194" s="70"/>
      <c r="D194" s="72"/>
      <c r="E194" s="73"/>
      <c r="F194" s="73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</row>
    <row r="195" ht="12.75" customHeight="1">
      <c r="A195" s="70"/>
      <c r="B195" s="71"/>
      <c r="C195" s="70"/>
      <c r="D195" s="72"/>
      <c r="E195" s="73"/>
      <c r="F195" s="73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</row>
    <row r="196" ht="12.75" customHeight="1">
      <c r="A196" s="70"/>
      <c r="B196" s="71"/>
      <c r="C196" s="70"/>
      <c r="D196" s="72"/>
      <c r="E196" s="73"/>
      <c r="F196" s="73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</row>
    <row r="197" ht="12.75" customHeight="1">
      <c r="A197" s="70"/>
      <c r="B197" s="71"/>
      <c r="C197" s="70"/>
      <c r="D197" s="72"/>
      <c r="E197" s="73"/>
      <c r="F197" s="73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</row>
    <row r="198" ht="12.75" customHeight="1">
      <c r="A198" s="70"/>
      <c r="B198" s="71"/>
      <c r="C198" s="70"/>
      <c r="D198" s="72"/>
      <c r="E198" s="73"/>
      <c r="F198" s="73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</row>
    <row r="199" ht="12.75" customHeight="1">
      <c r="A199" s="70"/>
      <c r="B199" s="71"/>
      <c r="C199" s="70"/>
      <c r="D199" s="72"/>
      <c r="E199" s="73"/>
      <c r="F199" s="73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</row>
    <row r="200" ht="12.75" customHeight="1">
      <c r="A200" s="70"/>
      <c r="B200" s="71"/>
      <c r="C200" s="70"/>
      <c r="D200" s="72"/>
      <c r="E200" s="73"/>
      <c r="F200" s="73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</row>
    <row r="201" ht="12.75" customHeight="1">
      <c r="A201" s="70"/>
      <c r="B201" s="71"/>
      <c r="C201" s="70"/>
      <c r="D201" s="72"/>
      <c r="E201" s="73"/>
      <c r="F201" s="73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</row>
    <row r="202" ht="12.75" customHeight="1">
      <c r="A202" s="70"/>
      <c r="B202" s="71"/>
      <c r="C202" s="70"/>
      <c r="D202" s="72"/>
      <c r="E202" s="73"/>
      <c r="F202" s="73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</row>
    <row r="203" ht="12.75" customHeight="1">
      <c r="A203" s="70"/>
      <c r="B203" s="71"/>
      <c r="C203" s="70"/>
      <c r="D203" s="72"/>
      <c r="E203" s="73"/>
      <c r="F203" s="73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</row>
    <row r="204" ht="12.75" customHeight="1">
      <c r="A204" s="70"/>
      <c r="B204" s="71"/>
      <c r="C204" s="70"/>
      <c r="D204" s="72"/>
      <c r="E204" s="73"/>
      <c r="F204" s="73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</row>
    <row r="205" ht="12.75" customHeight="1">
      <c r="A205" s="70"/>
      <c r="B205" s="71"/>
      <c r="C205" s="70"/>
      <c r="D205" s="72"/>
      <c r="E205" s="73"/>
      <c r="F205" s="73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</row>
    <row r="206" ht="12.75" customHeight="1">
      <c r="A206" s="70"/>
      <c r="B206" s="71"/>
      <c r="C206" s="70"/>
      <c r="D206" s="72"/>
      <c r="E206" s="73"/>
      <c r="F206" s="73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</row>
    <row r="207" ht="12.75" customHeight="1">
      <c r="A207" s="70"/>
      <c r="B207" s="71"/>
      <c r="C207" s="70"/>
      <c r="D207" s="72"/>
      <c r="E207" s="73"/>
      <c r="F207" s="73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</row>
    <row r="208" ht="12.75" customHeight="1">
      <c r="A208" s="70"/>
      <c r="B208" s="71"/>
      <c r="C208" s="70"/>
      <c r="D208" s="72"/>
      <c r="E208" s="73"/>
      <c r="F208" s="73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</row>
    <row r="209" ht="12.75" customHeight="1">
      <c r="A209" s="70"/>
      <c r="B209" s="71"/>
      <c r="C209" s="70"/>
      <c r="D209" s="72"/>
      <c r="E209" s="73"/>
      <c r="F209" s="73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</row>
    <row r="210" ht="12.75" customHeight="1">
      <c r="A210" s="70"/>
      <c r="B210" s="71"/>
      <c r="C210" s="70"/>
      <c r="D210" s="72"/>
      <c r="E210" s="73"/>
      <c r="F210" s="73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</row>
    <row r="211" ht="12.75" customHeight="1">
      <c r="A211" s="70"/>
      <c r="B211" s="71"/>
      <c r="C211" s="70"/>
      <c r="D211" s="72"/>
      <c r="E211" s="73"/>
      <c r="F211" s="73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</row>
    <row r="212" ht="12.75" customHeight="1">
      <c r="A212" s="70"/>
      <c r="B212" s="71"/>
      <c r="C212" s="70"/>
      <c r="D212" s="72"/>
      <c r="E212" s="73"/>
      <c r="F212" s="73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</row>
    <row r="213" ht="12.75" customHeight="1">
      <c r="A213" s="70"/>
      <c r="B213" s="71"/>
      <c r="C213" s="70"/>
      <c r="D213" s="72"/>
      <c r="E213" s="73"/>
      <c r="F213" s="73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</row>
    <row r="214" ht="12.75" customHeight="1">
      <c r="A214" s="70"/>
      <c r="B214" s="71"/>
      <c r="C214" s="70"/>
      <c r="D214" s="72"/>
      <c r="E214" s="73"/>
      <c r="F214" s="73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</row>
    <row r="215" ht="12.75" customHeight="1">
      <c r="A215" s="70"/>
      <c r="B215" s="71"/>
      <c r="C215" s="70"/>
      <c r="D215" s="72"/>
      <c r="E215" s="73"/>
      <c r="F215" s="73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</row>
    <row r="216" ht="12.75" customHeight="1">
      <c r="A216" s="70"/>
      <c r="B216" s="71"/>
      <c r="C216" s="70"/>
      <c r="D216" s="72"/>
      <c r="E216" s="73"/>
      <c r="F216" s="73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</row>
    <row r="217" ht="12.75" customHeight="1">
      <c r="A217" s="70"/>
      <c r="B217" s="71"/>
      <c r="C217" s="70"/>
      <c r="D217" s="72"/>
      <c r="E217" s="73"/>
      <c r="F217" s="73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</row>
    <row r="218" ht="12.75" customHeight="1">
      <c r="A218" s="70"/>
      <c r="B218" s="71"/>
      <c r="C218" s="70"/>
      <c r="D218" s="72"/>
      <c r="E218" s="73"/>
      <c r="F218" s="73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</row>
    <row r="219" ht="12.75" customHeight="1">
      <c r="A219" s="70"/>
      <c r="B219" s="71"/>
      <c r="C219" s="70"/>
      <c r="D219" s="72"/>
      <c r="E219" s="73"/>
      <c r="F219" s="73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</row>
    <row r="220" ht="12.75" customHeight="1">
      <c r="A220" s="70"/>
      <c r="B220" s="71"/>
      <c r="C220" s="70"/>
      <c r="D220" s="72"/>
      <c r="E220" s="73"/>
      <c r="F220" s="73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</row>
    <row r="221" ht="12.75" customHeight="1">
      <c r="A221" s="70"/>
      <c r="B221" s="71"/>
      <c r="C221" s="70"/>
      <c r="D221" s="72"/>
      <c r="E221" s="73"/>
      <c r="F221" s="73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</row>
    <row r="222" ht="12.75" customHeight="1">
      <c r="A222" s="70"/>
      <c r="B222" s="71"/>
      <c r="C222" s="70"/>
      <c r="D222" s="72"/>
      <c r="E222" s="73"/>
      <c r="F222" s="73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</row>
    <row r="223" ht="12.75" customHeight="1">
      <c r="A223" s="70"/>
      <c r="B223" s="71"/>
      <c r="C223" s="70"/>
      <c r="D223" s="72"/>
      <c r="E223" s="73"/>
      <c r="F223" s="73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</row>
    <row r="224" ht="12.75" customHeight="1">
      <c r="A224" s="70"/>
      <c r="B224" s="71"/>
      <c r="C224" s="70"/>
      <c r="D224" s="72"/>
      <c r="E224" s="73"/>
      <c r="F224" s="73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</row>
    <row r="225" ht="12.75" customHeight="1">
      <c r="A225" s="70"/>
      <c r="B225" s="71"/>
      <c r="C225" s="70"/>
      <c r="D225" s="72"/>
      <c r="E225" s="73"/>
      <c r="F225" s="73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</row>
    <row r="226" ht="12.75" customHeight="1">
      <c r="A226" s="70"/>
      <c r="B226" s="71"/>
      <c r="C226" s="70"/>
      <c r="D226" s="72"/>
      <c r="E226" s="73"/>
      <c r="F226" s="73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</row>
    <row r="227" ht="12.75" customHeight="1">
      <c r="A227" s="70"/>
      <c r="B227" s="71"/>
      <c r="C227" s="70"/>
      <c r="D227" s="72"/>
      <c r="E227" s="73"/>
      <c r="F227" s="73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</row>
    <row r="228" ht="12.75" customHeight="1">
      <c r="A228" s="70"/>
      <c r="B228" s="71"/>
      <c r="C228" s="70"/>
      <c r="D228" s="72"/>
      <c r="E228" s="73"/>
      <c r="F228" s="73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</row>
    <row r="229" ht="12.75" customHeight="1">
      <c r="A229" s="70"/>
      <c r="B229" s="71"/>
      <c r="C229" s="70"/>
      <c r="D229" s="72"/>
      <c r="E229" s="73"/>
      <c r="F229" s="73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</row>
    <row r="230" ht="12.75" customHeight="1">
      <c r="A230" s="70"/>
      <c r="B230" s="71"/>
      <c r="C230" s="70"/>
      <c r="D230" s="72"/>
      <c r="E230" s="73"/>
      <c r="F230" s="73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</row>
    <row r="231" ht="12.75" customHeight="1">
      <c r="A231" s="70"/>
      <c r="B231" s="71"/>
      <c r="C231" s="70"/>
      <c r="D231" s="72"/>
      <c r="E231" s="73"/>
      <c r="F231" s="73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</row>
    <row r="232" ht="12.75" customHeight="1">
      <c r="A232" s="70"/>
      <c r="B232" s="71"/>
      <c r="C232" s="70"/>
      <c r="D232" s="72"/>
      <c r="E232" s="73"/>
      <c r="F232" s="73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</row>
    <row r="233" ht="12.75" customHeight="1">
      <c r="A233" s="70"/>
      <c r="B233" s="71"/>
      <c r="C233" s="70"/>
      <c r="D233" s="72"/>
      <c r="E233" s="73"/>
      <c r="F233" s="73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</row>
    <row r="234" ht="12.75" customHeight="1">
      <c r="A234" s="70"/>
      <c r="B234" s="71"/>
      <c r="C234" s="70"/>
      <c r="D234" s="72"/>
      <c r="E234" s="73"/>
      <c r="F234" s="73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</row>
    <row r="235" ht="12.75" customHeight="1">
      <c r="A235" s="70"/>
      <c r="B235" s="71"/>
      <c r="C235" s="70"/>
      <c r="D235" s="72"/>
      <c r="E235" s="73"/>
      <c r="F235" s="73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</row>
    <row r="236" ht="12.75" customHeight="1">
      <c r="A236" s="70"/>
      <c r="B236" s="71"/>
      <c r="C236" s="70"/>
      <c r="D236" s="72"/>
      <c r="E236" s="73"/>
      <c r="F236" s="73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</row>
    <row r="237" ht="12.75" customHeight="1">
      <c r="A237" s="70"/>
      <c r="B237" s="71"/>
      <c r="C237" s="70"/>
      <c r="D237" s="72"/>
      <c r="E237" s="73"/>
      <c r="F237" s="73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</row>
    <row r="238" ht="12.75" customHeight="1">
      <c r="A238" s="70"/>
      <c r="B238" s="71"/>
      <c r="C238" s="70"/>
      <c r="D238" s="72"/>
      <c r="E238" s="73"/>
      <c r="F238" s="73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</row>
    <row r="239" ht="12.75" customHeight="1">
      <c r="A239" s="70"/>
      <c r="B239" s="71"/>
      <c r="C239" s="70"/>
      <c r="D239" s="72"/>
      <c r="E239" s="73"/>
      <c r="F239" s="73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</row>
    <row r="240" ht="12.75" customHeight="1">
      <c r="A240" s="70"/>
      <c r="B240" s="71"/>
      <c r="C240" s="70"/>
      <c r="D240" s="72"/>
      <c r="E240" s="73"/>
      <c r="F240" s="73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</row>
    <row r="241" ht="12.75" customHeight="1">
      <c r="A241" s="70"/>
      <c r="B241" s="71"/>
      <c r="C241" s="70"/>
      <c r="D241" s="72"/>
      <c r="E241" s="73"/>
      <c r="F241" s="73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</row>
    <row r="242" ht="12.75" customHeight="1">
      <c r="A242" s="70"/>
      <c r="B242" s="71"/>
      <c r="C242" s="70"/>
      <c r="D242" s="72"/>
      <c r="E242" s="73"/>
      <c r="F242" s="73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</row>
    <row r="243" ht="12.75" customHeight="1">
      <c r="A243" s="70"/>
      <c r="B243" s="71"/>
      <c r="C243" s="70"/>
      <c r="D243" s="72"/>
      <c r="E243" s="73"/>
      <c r="F243" s="73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</row>
    <row r="244" ht="15.75" customHeight="1">
      <c r="A244" s="70"/>
      <c r="B244" s="71"/>
      <c r="C244" s="70"/>
      <c r="D244" s="72"/>
      <c r="E244" s="73"/>
      <c r="F244" s="73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</row>
    <row r="245" ht="15.75" customHeight="1">
      <c r="A245" s="70"/>
      <c r="B245" s="71"/>
      <c r="C245" s="70"/>
      <c r="D245" s="72"/>
      <c r="E245" s="73"/>
      <c r="F245" s="73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</row>
    <row r="246" ht="15.75" customHeight="1">
      <c r="A246" s="70"/>
      <c r="B246" s="71"/>
      <c r="C246" s="70"/>
      <c r="D246" s="72"/>
      <c r="E246" s="73"/>
      <c r="F246" s="73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</row>
    <row r="247" ht="15.75" customHeight="1">
      <c r="A247" s="70"/>
      <c r="B247" s="71"/>
      <c r="C247" s="70"/>
      <c r="D247" s="72"/>
      <c r="E247" s="73"/>
      <c r="F247" s="73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</row>
    <row r="248" ht="15.75" customHeight="1">
      <c r="A248" s="70"/>
      <c r="B248" s="71"/>
      <c r="C248" s="70"/>
      <c r="D248" s="72"/>
      <c r="E248" s="73"/>
      <c r="F248" s="73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</row>
    <row r="249" ht="15.75" customHeight="1">
      <c r="A249" s="70"/>
      <c r="B249" s="71"/>
      <c r="C249" s="70"/>
      <c r="D249" s="72"/>
      <c r="E249" s="73"/>
      <c r="F249" s="73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</row>
    <row r="250" ht="15.75" customHeight="1">
      <c r="A250" s="70"/>
      <c r="B250" s="71"/>
      <c r="C250" s="70"/>
      <c r="D250" s="72"/>
      <c r="E250" s="73"/>
      <c r="F250" s="73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</row>
    <row r="251" ht="15.75" customHeight="1">
      <c r="A251" s="70"/>
      <c r="B251" s="71"/>
      <c r="C251" s="70"/>
      <c r="D251" s="72"/>
      <c r="E251" s="73"/>
      <c r="F251" s="73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</row>
    <row r="252" ht="15.75" customHeight="1">
      <c r="A252" s="70"/>
      <c r="B252" s="71"/>
      <c r="C252" s="70"/>
      <c r="D252" s="72"/>
      <c r="E252" s="73"/>
      <c r="F252" s="73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</row>
    <row r="253" ht="15.75" customHeight="1">
      <c r="A253" s="70"/>
      <c r="B253" s="71"/>
      <c r="C253" s="70"/>
      <c r="D253" s="72"/>
      <c r="E253" s="73"/>
      <c r="F253" s="73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</row>
    <row r="254" ht="15.75" customHeight="1">
      <c r="A254" s="70"/>
      <c r="B254" s="71"/>
      <c r="C254" s="70"/>
      <c r="D254" s="72"/>
      <c r="E254" s="73"/>
      <c r="F254" s="73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</row>
    <row r="255" ht="15.75" customHeight="1">
      <c r="A255" s="70"/>
      <c r="B255" s="71"/>
      <c r="C255" s="70"/>
      <c r="D255" s="72"/>
      <c r="E255" s="73"/>
      <c r="F255" s="73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</row>
    <row r="256" ht="15.75" customHeight="1">
      <c r="A256" s="70"/>
      <c r="B256" s="71"/>
      <c r="C256" s="70"/>
      <c r="D256" s="72"/>
      <c r="E256" s="73"/>
      <c r="F256" s="73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</row>
    <row r="257" ht="15.75" customHeight="1">
      <c r="A257" s="70"/>
      <c r="B257" s="71"/>
      <c r="C257" s="70"/>
      <c r="D257" s="72"/>
      <c r="E257" s="73"/>
      <c r="F257" s="73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</row>
    <row r="258" ht="15.75" customHeight="1">
      <c r="A258" s="70"/>
      <c r="B258" s="71"/>
      <c r="C258" s="70"/>
      <c r="D258" s="72"/>
      <c r="E258" s="73"/>
      <c r="F258" s="73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</row>
    <row r="259" ht="15.75" customHeight="1">
      <c r="A259" s="70"/>
      <c r="B259" s="71"/>
      <c r="C259" s="70"/>
      <c r="D259" s="72"/>
      <c r="E259" s="73"/>
      <c r="F259" s="73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</row>
    <row r="260" ht="15.75" customHeight="1">
      <c r="A260" s="70"/>
      <c r="B260" s="71"/>
      <c r="C260" s="70"/>
      <c r="D260" s="72"/>
      <c r="E260" s="73"/>
      <c r="F260" s="73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</row>
    <row r="261" ht="15.75" customHeight="1">
      <c r="A261" s="70"/>
      <c r="B261" s="71"/>
      <c r="C261" s="70"/>
      <c r="D261" s="72"/>
      <c r="E261" s="73"/>
      <c r="F261" s="73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</row>
    <row r="262" ht="15.75" customHeight="1">
      <c r="A262" s="70"/>
      <c r="B262" s="71"/>
      <c r="C262" s="70"/>
      <c r="D262" s="72"/>
      <c r="E262" s="73"/>
      <c r="F262" s="73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</row>
    <row r="263" ht="15.75" customHeight="1">
      <c r="A263" s="70"/>
      <c r="B263" s="71"/>
      <c r="C263" s="70"/>
      <c r="D263" s="72"/>
      <c r="E263" s="73"/>
      <c r="F263" s="73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</row>
    <row r="264" ht="15.75" customHeight="1">
      <c r="A264" s="70"/>
      <c r="B264" s="71"/>
      <c r="C264" s="70"/>
      <c r="D264" s="72"/>
      <c r="E264" s="73"/>
      <c r="F264" s="73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</row>
    <row r="265" ht="15.75" customHeight="1">
      <c r="A265" s="70"/>
      <c r="B265" s="71"/>
      <c r="C265" s="70"/>
      <c r="D265" s="72"/>
      <c r="E265" s="73"/>
      <c r="F265" s="73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</row>
    <row r="266" ht="15.75" customHeight="1">
      <c r="A266" s="70"/>
      <c r="B266" s="71"/>
      <c r="C266" s="70"/>
      <c r="D266" s="72"/>
      <c r="E266" s="73"/>
      <c r="F266" s="73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</row>
    <row r="267" ht="15.75" customHeight="1">
      <c r="A267" s="70"/>
      <c r="B267" s="71"/>
      <c r="C267" s="70"/>
      <c r="D267" s="72"/>
      <c r="E267" s="73"/>
      <c r="F267" s="73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</row>
    <row r="268" ht="15.75" customHeight="1">
      <c r="A268" s="70"/>
      <c r="B268" s="71"/>
      <c r="C268" s="70"/>
      <c r="D268" s="72"/>
      <c r="E268" s="73"/>
      <c r="F268" s="73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</row>
    <row r="269" ht="15.75" customHeight="1">
      <c r="A269" s="70"/>
      <c r="B269" s="71"/>
      <c r="C269" s="70"/>
      <c r="D269" s="72"/>
      <c r="E269" s="73"/>
      <c r="F269" s="73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</row>
    <row r="270" ht="15.75" customHeight="1">
      <c r="A270" s="70"/>
      <c r="B270" s="71"/>
      <c r="C270" s="70"/>
      <c r="D270" s="72"/>
      <c r="E270" s="73"/>
      <c r="F270" s="73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</row>
    <row r="271" ht="15.75" customHeight="1">
      <c r="A271" s="70"/>
      <c r="B271" s="71"/>
      <c r="C271" s="70"/>
      <c r="D271" s="72"/>
      <c r="E271" s="73"/>
      <c r="F271" s="73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</row>
    <row r="272" ht="15.75" customHeight="1">
      <c r="A272" s="70"/>
      <c r="B272" s="71"/>
      <c r="C272" s="70"/>
      <c r="D272" s="72"/>
      <c r="E272" s="73"/>
      <c r="F272" s="73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</row>
    <row r="273" ht="15.75" customHeight="1">
      <c r="A273" s="70"/>
      <c r="B273" s="71"/>
      <c r="C273" s="70"/>
      <c r="D273" s="72"/>
      <c r="E273" s="73"/>
      <c r="F273" s="73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</row>
    <row r="274" ht="15.75" customHeight="1">
      <c r="A274" s="70"/>
      <c r="B274" s="71"/>
      <c r="C274" s="70"/>
      <c r="D274" s="72"/>
      <c r="E274" s="73"/>
      <c r="F274" s="73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</row>
    <row r="275" ht="15.75" customHeight="1">
      <c r="A275" s="70"/>
      <c r="B275" s="71"/>
      <c r="C275" s="70"/>
      <c r="D275" s="72"/>
      <c r="E275" s="73"/>
      <c r="F275" s="73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</row>
    <row r="276" ht="15.75" customHeight="1">
      <c r="A276" s="70"/>
      <c r="B276" s="71"/>
      <c r="C276" s="70"/>
      <c r="D276" s="72"/>
      <c r="E276" s="73"/>
      <c r="F276" s="73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</row>
    <row r="277" ht="15.75" customHeight="1">
      <c r="A277" s="70"/>
      <c r="B277" s="71"/>
      <c r="C277" s="70"/>
      <c r="D277" s="72"/>
      <c r="E277" s="73"/>
      <c r="F277" s="73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</row>
    <row r="278" ht="15.75" customHeight="1">
      <c r="A278" s="70"/>
      <c r="B278" s="71"/>
      <c r="C278" s="70"/>
      <c r="D278" s="72"/>
      <c r="E278" s="73"/>
      <c r="F278" s="73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</row>
    <row r="279" ht="15.75" customHeight="1">
      <c r="A279" s="70"/>
      <c r="B279" s="71"/>
      <c r="C279" s="70"/>
      <c r="D279" s="72"/>
      <c r="E279" s="73"/>
      <c r="F279" s="73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</row>
    <row r="280" ht="15.75" customHeight="1">
      <c r="A280" s="70"/>
      <c r="B280" s="71"/>
      <c r="C280" s="70"/>
      <c r="D280" s="72"/>
      <c r="E280" s="73"/>
      <c r="F280" s="73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</row>
    <row r="281" ht="15.75" customHeight="1">
      <c r="A281" s="70"/>
      <c r="B281" s="71"/>
      <c r="C281" s="70"/>
      <c r="D281" s="72"/>
      <c r="E281" s="73"/>
      <c r="F281" s="73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</row>
    <row r="282" ht="15.75" customHeight="1">
      <c r="A282" s="70"/>
      <c r="B282" s="71"/>
      <c r="C282" s="70"/>
      <c r="D282" s="72"/>
      <c r="E282" s="73"/>
      <c r="F282" s="73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</row>
    <row r="283" ht="15.75" customHeight="1">
      <c r="A283" s="70"/>
      <c r="B283" s="71"/>
      <c r="C283" s="70"/>
      <c r="D283" s="72"/>
      <c r="E283" s="73"/>
      <c r="F283" s="73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</row>
    <row r="284" ht="15.75" customHeight="1">
      <c r="A284" s="70"/>
      <c r="B284" s="71"/>
      <c r="C284" s="70"/>
      <c r="D284" s="72"/>
      <c r="E284" s="73"/>
      <c r="F284" s="73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</row>
    <row r="285" ht="15.75" customHeight="1">
      <c r="A285" s="70"/>
      <c r="B285" s="71"/>
      <c r="C285" s="70"/>
      <c r="D285" s="72"/>
      <c r="E285" s="73"/>
      <c r="F285" s="73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</row>
    <row r="286" ht="15.75" customHeight="1">
      <c r="A286" s="70"/>
      <c r="B286" s="71"/>
      <c r="C286" s="70"/>
      <c r="D286" s="72"/>
      <c r="E286" s="73"/>
      <c r="F286" s="73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</row>
    <row r="287" ht="15.75" customHeight="1">
      <c r="A287" s="70"/>
      <c r="B287" s="71"/>
      <c r="C287" s="70"/>
      <c r="D287" s="72"/>
      <c r="E287" s="73"/>
      <c r="F287" s="73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</row>
    <row r="288" ht="15.75" customHeight="1">
      <c r="A288" s="70"/>
      <c r="B288" s="71"/>
      <c r="C288" s="70"/>
      <c r="D288" s="72"/>
      <c r="E288" s="73"/>
      <c r="F288" s="73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</row>
    <row r="289" ht="15.75" customHeight="1">
      <c r="A289" s="70"/>
      <c r="B289" s="71"/>
      <c r="C289" s="70"/>
      <c r="D289" s="72"/>
      <c r="E289" s="73"/>
      <c r="F289" s="73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</row>
    <row r="290" ht="15.75" customHeight="1">
      <c r="A290" s="70"/>
      <c r="B290" s="71"/>
      <c r="C290" s="70"/>
      <c r="D290" s="72"/>
      <c r="E290" s="73"/>
      <c r="F290" s="73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</row>
    <row r="291" ht="15.75" customHeight="1">
      <c r="A291" s="70"/>
      <c r="B291" s="71"/>
      <c r="C291" s="70"/>
      <c r="D291" s="72"/>
      <c r="E291" s="73"/>
      <c r="F291" s="73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</row>
    <row r="292" ht="15.75" customHeight="1">
      <c r="A292" s="70"/>
      <c r="B292" s="71"/>
      <c r="C292" s="70"/>
      <c r="D292" s="72"/>
      <c r="E292" s="73"/>
      <c r="F292" s="73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</row>
    <row r="293" ht="15.75" customHeight="1">
      <c r="A293" s="70"/>
      <c r="B293" s="71"/>
      <c r="C293" s="70"/>
      <c r="D293" s="72"/>
      <c r="E293" s="73"/>
      <c r="F293" s="73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</row>
    <row r="294" ht="15.75" customHeight="1">
      <c r="A294" s="70"/>
      <c r="B294" s="71"/>
      <c r="C294" s="70"/>
      <c r="D294" s="72"/>
      <c r="E294" s="73"/>
      <c r="F294" s="73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</row>
    <row r="295" ht="15.75" customHeight="1">
      <c r="A295" s="70"/>
      <c r="B295" s="71"/>
      <c r="C295" s="70"/>
      <c r="D295" s="72"/>
      <c r="E295" s="73"/>
      <c r="F295" s="73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</row>
    <row r="296" ht="15.75" customHeight="1">
      <c r="A296" s="70"/>
      <c r="B296" s="71"/>
      <c r="C296" s="70"/>
      <c r="D296" s="72"/>
      <c r="E296" s="73"/>
      <c r="F296" s="73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</row>
    <row r="297" ht="15.75" customHeight="1">
      <c r="A297" s="70"/>
      <c r="B297" s="71"/>
      <c r="C297" s="70"/>
      <c r="D297" s="72"/>
      <c r="E297" s="73"/>
      <c r="F297" s="73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  <c r="AY297" s="24"/>
      <c r="AZ297" s="24"/>
    </row>
    <row r="298" ht="15.75" customHeight="1">
      <c r="A298" s="70"/>
      <c r="B298" s="71"/>
      <c r="C298" s="70"/>
      <c r="D298" s="72"/>
      <c r="E298" s="73"/>
      <c r="F298" s="73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</row>
    <row r="299" ht="15.75" customHeight="1">
      <c r="A299" s="70"/>
      <c r="B299" s="71"/>
      <c r="C299" s="70"/>
      <c r="D299" s="72"/>
      <c r="E299" s="73"/>
      <c r="F299" s="73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</row>
    <row r="300" ht="15.75" customHeight="1">
      <c r="A300" s="70"/>
      <c r="B300" s="71"/>
      <c r="C300" s="70"/>
      <c r="D300" s="72"/>
      <c r="E300" s="73"/>
      <c r="F300" s="73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</row>
    <row r="301" ht="15.75" customHeight="1">
      <c r="A301" s="70"/>
      <c r="B301" s="71"/>
      <c r="C301" s="70"/>
      <c r="D301" s="72"/>
      <c r="E301" s="73"/>
      <c r="F301" s="73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</row>
    <row r="302" ht="15.75" customHeight="1">
      <c r="A302" s="70"/>
      <c r="B302" s="71"/>
      <c r="C302" s="70"/>
      <c r="D302" s="72"/>
      <c r="E302" s="73"/>
      <c r="F302" s="73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  <c r="AY302" s="24"/>
      <c r="AZ302" s="24"/>
    </row>
    <row r="303" ht="15.75" customHeight="1">
      <c r="A303" s="70"/>
      <c r="B303" s="71"/>
      <c r="C303" s="70"/>
      <c r="D303" s="72"/>
      <c r="E303" s="73"/>
      <c r="F303" s="73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</row>
    <row r="304" ht="15.75" customHeight="1">
      <c r="A304" s="70"/>
      <c r="B304" s="71"/>
      <c r="C304" s="70"/>
      <c r="D304" s="72"/>
      <c r="E304" s="73"/>
      <c r="F304" s="73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  <c r="AY304" s="24"/>
      <c r="AZ304" s="24"/>
    </row>
    <row r="305" ht="15.75" customHeight="1">
      <c r="A305" s="70"/>
      <c r="B305" s="71"/>
      <c r="C305" s="70"/>
      <c r="D305" s="72"/>
      <c r="E305" s="73"/>
      <c r="F305" s="73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  <c r="AY305" s="24"/>
      <c r="AZ305" s="24"/>
    </row>
    <row r="306" ht="15.75" customHeight="1">
      <c r="A306" s="70"/>
      <c r="B306" s="71"/>
      <c r="C306" s="70"/>
      <c r="D306" s="72"/>
      <c r="E306" s="73"/>
      <c r="F306" s="73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</row>
    <row r="307" ht="15.75" customHeight="1">
      <c r="A307" s="70"/>
      <c r="B307" s="71"/>
      <c r="C307" s="70"/>
      <c r="D307" s="72"/>
      <c r="E307" s="73"/>
      <c r="F307" s="73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  <c r="AY307" s="24"/>
      <c r="AZ307" s="24"/>
    </row>
    <row r="308" ht="15.75" customHeight="1">
      <c r="A308" s="70"/>
      <c r="B308" s="71"/>
      <c r="C308" s="70"/>
      <c r="D308" s="72"/>
      <c r="E308" s="73"/>
      <c r="F308" s="73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</row>
    <row r="309" ht="15.75" customHeight="1">
      <c r="A309" s="70"/>
      <c r="B309" s="71"/>
      <c r="C309" s="70"/>
      <c r="D309" s="72"/>
      <c r="E309" s="73"/>
      <c r="F309" s="73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</row>
    <row r="310" ht="15.75" customHeight="1">
      <c r="A310" s="70"/>
      <c r="B310" s="71"/>
      <c r="C310" s="70"/>
      <c r="D310" s="72"/>
      <c r="E310" s="73"/>
      <c r="F310" s="73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</row>
    <row r="311" ht="15.75" customHeight="1">
      <c r="A311" s="70"/>
      <c r="B311" s="71"/>
      <c r="C311" s="70"/>
      <c r="D311" s="72"/>
      <c r="E311" s="73"/>
      <c r="F311" s="73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  <c r="AY311" s="24"/>
      <c r="AZ311" s="24"/>
    </row>
    <row r="312" ht="15.75" customHeight="1">
      <c r="A312" s="70"/>
      <c r="B312" s="71"/>
      <c r="C312" s="70"/>
      <c r="D312" s="72"/>
      <c r="E312" s="73"/>
      <c r="F312" s="73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  <c r="AV312" s="24"/>
      <c r="AW312" s="24"/>
      <c r="AX312" s="24"/>
      <c r="AY312" s="24"/>
      <c r="AZ312" s="24"/>
    </row>
    <row r="313" ht="15.75" customHeight="1">
      <c r="A313" s="70"/>
      <c r="B313" s="71"/>
      <c r="C313" s="70"/>
      <c r="D313" s="72"/>
      <c r="E313" s="73"/>
      <c r="F313" s="73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  <c r="AZ313" s="24"/>
    </row>
    <row r="314" ht="15.75" customHeight="1">
      <c r="A314" s="70"/>
      <c r="B314" s="71"/>
      <c r="C314" s="70"/>
      <c r="D314" s="72"/>
      <c r="E314" s="73"/>
      <c r="F314" s="73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  <c r="AY314" s="24"/>
      <c r="AZ314" s="24"/>
    </row>
    <row r="315" ht="15.75" customHeight="1">
      <c r="A315" s="70"/>
      <c r="B315" s="71"/>
      <c r="C315" s="70"/>
      <c r="D315" s="72"/>
      <c r="E315" s="73"/>
      <c r="F315" s="73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  <c r="AX315" s="24"/>
      <c r="AY315" s="24"/>
      <c r="AZ315" s="24"/>
    </row>
    <row r="316" ht="15.75" customHeight="1">
      <c r="A316" s="70"/>
      <c r="B316" s="71"/>
      <c r="C316" s="70"/>
      <c r="D316" s="72"/>
      <c r="E316" s="73"/>
      <c r="F316" s="73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</row>
    <row r="317" ht="15.75" customHeight="1">
      <c r="A317" s="70"/>
      <c r="B317" s="71"/>
      <c r="C317" s="70"/>
      <c r="D317" s="72"/>
      <c r="E317" s="73"/>
      <c r="F317" s="73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</row>
    <row r="318" ht="15.75" customHeight="1">
      <c r="A318" s="70"/>
      <c r="B318" s="71"/>
      <c r="C318" s="70"/>
      <c r="D318" s="72"/>
      <c r="E318" s="73"/>
      <c r="F318" s="73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  <c r="AV318" s="24"/>
      <c r="AW318" s="24"/>
      <c r="AX318" s="24"/>
      <c r="AY318" s="24"/>
      <c r="AZ318" s="24"/>
    </row>
    <row r="319" ht="15.75" customHeight="1">
      <c r="A319" s="70"/>
      <c r="B319" s="71"/>
      <c r="C319" s="70"/>
      <c r="D319" s="72"/>
      <c r="E319" s="73"/>
      <c r="F319" s="73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  <c r="AY319" s="24"/>
      <c r="AZ319" s="24"/>
    </row>
    <row r="320" ht="15.75" customHeight="1">
      <c r="A320" s="70"/>
      <c r="B320" s="71"/>
      <c r="C320" s="70"/>
      <c r="D320" s="72"/>
      <c r="E320" s="73"/>
      <c r="F320" s="73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</row>
    <row r="321" ht="15.75" customHeight="1">
      <c r="A321" s="70"/>
      <c r="B321" s="71"/>
      <c r="C321" s="70"/>
      <c r="D321" s="72"/>
      <c r="E321" s="73"/>
      <c r="F321" s="73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  <c r="AY321" s="24"/>
      <c r="AZ321" s="24"/>
    </row>
    <row r="322" ht="15.75" customHeight="1">
      <c r="A322" s="70"/>
      <c r="B322" s="71"/>
      <c r="C322" s="70"/>
      <c r="D322" s="72"/>
      <c r="E322" s="73"/>
      <c r="F322" s="73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  <c r="AX322" s="24"/>
      <c r="AY322" s="24"/>
      <c r="AZ322" s="24"/>
    </row>
    <row r="323" ht="15.75" customHeight="1">
      <c r="A323" s="70"/>
      <c r="B323" s="71"/>
      <c r="C323" s="70"/>
      <c r="D323" s="72"/>
      <c r="E323" s="73"/>
      <c r="F323" s="73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  <c r="AY323" s="24"/>
      <c r="AZ323" s="24"/>
    </row>
    <row r="324" ht="15.75" customHeight="1">
      <c r="A324" s="70"/>
      <c r="B324" s="71"/>
      <c r="C324" s="70"/>
      <c r="D324" s="72"/>
      <c r="E324" s="73"/>
      <c r="F324" s="73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  <c r="AY324" s="24"/>
      <c r="AZ324" s="24"/>
    </row>
    <row r="325" ht="15.75" customHeight="1">
      <c r="A325" s="70"/>
      <c r="B325" s="71"/>
      <c r="C325" s="70"/>
      <c r="D325" s="72"/>
      <c r="E325" s="73"/>
      <c r="F325" s="73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</row>
    <row r="326" ht="15.75" customHeight="1">
      <c r="A326" s="70"/>
      <c r="B326" s="71"/>
      <c r="C326" s="70"/>
      <c r="D326" s="72"/>
      <c r="E326" s="73"/>
      <c r="F326" s="73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  <c r="AV326" s="24"/>
      <c r="AW326" s="24"/>
      <c r="AX326" s="24"/>
      <c r="AY326" s="24"/>
      <c r="AZ326" s="24"/>
    </row>
    <row r="327" ht="15.75" customHeight="1">
      <c r="A327" s="70"/>
      <c r="B327" s="71"/>
      <c r="C327" s="70"/>
      <c r="D327" s="72"/>
      <c r="E327" s="73"/>
      <c r="F327" s="73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</row>
    <row r="328" ht="15.75" customHeight="1">
      <c r="A328" s="70"/>
      <c r="B328" s="71"/>
      <c r="C328" s="70"/>
      <c r="D328" s="72"/>
      <c r="E328" s="73"/>
      <c r="F328" s="73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</row>
    <row r="329" ht="15.75" customHeight="1">
      <c r="A329" s="70"/>
      <c r="B329" s="71"/>
      <c r="C329" s="70"/>
      <c r="D329" s="72"/>
      <c r="E329" s="73"/>
      <c r="F329" s="73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</row>
    <row r="330" ht="15.75" customHeight="1">
      <c r="A330" s="70"/>
      <c r="B330" s="71"/>
      <c r="C330" s="70"/>
      <c r="D330" s="72"/>
      <c r="E330" s="73"/>
      <c r="F330" s="73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</row>
    <row r="331" ht="15.75" customHeight="1">
      <c r="A331" s="70"/>
      <c r="B331" s="71"/>
      <c r="C331" s="70"/>
      <c r="D331" s="72"/>
      <c r="E331" s="73"/>
      <c r="F331" s="73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</row>
    <row r="332" ht="15.75" customHeight="1">
      <c r="A332" s="70"/>
      <c r="B332" s="71"/>
      <c r="C332" s="70"/>
      <c r="D332" s="72"/>
      <c r="E332" s="73"/>
      <c r="F332" s="73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</row>
    <row r="333" ht="15.75" customHeight="1">
      <c r="A333" s="70"/>
      <c r="B333" s="71"/>
      <c r="C333" s="70"/>
      <c r="D333" s="72"/>
      <c r="E333" s="73"/>
      <c r="F333" s="73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  <c r="AX333" s="24"/>
      <c r="AY333" s="24"/>
      <c r="AZ333" s="24"/>
    </row>
    <row r="334" ht="15.75" customHeight="1">
      <c r="A334" s="70"/>
      <c r="B334" s="71"/>
      <c r="C334" s="70"/>
      <c r="D334" s="72"/>
      <c r="E334" s="73"/>
      <c r="F334" s="73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  <c r="AX334" s="24"/>
      <c r="AY334" s="24"/>
      <c r="AZ334" s="24"/>
    </row>
    <row r="335" ht="15.75" customHeight="1">
      <c r="A335" s="70"/>
      <c r="B335" s="71"/>
      <c r="C335" s="70"/>
      <c r="D335" s="72"/>
      <c r="E335" s="73"/>
      <c r="F335" s="73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  <c r="AY335" s="24"/>
      <c r="AZ335" s="24"/>
    </row>
    <row r="336" ht="15.75" customHeight="1">
      <c r="A336" s="70"/>
      <c r="B336" s="71"/>
      <c r="C336" s="70"/>
      <c r="D336" s="72"/>
      <c r="E336" s="73"/>
      <c r="F336" s="73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</row>
    <row r="337" ht="15.75" customHeight="1">
      <c r="A337" s="70"/>
      <c r="B337" s="71"/>
      <c r="C337" s="70"/>
      <c r="D337" s="72"/>
      <c r="E337" s="73"/>
      <c r="F337" s="73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4"/>
      <c r="AZ337" s="24"/>
    </row>
    <row r="338" ht="15.75" customHeight="1">
      <c r="A338" s="70"/>
      <c r="B338" s="71"/>
      <c r="C338" s="70"/>
      <c r="D338" s="72"/>
      <c r="E338" s="73"/>
      <c r="F338" s="73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4"/>
      <c r="AZ338" s="24"/>
    </row>
    <row r="339" ht="15.75" customHeight="1">
      <c r="A339" s="70"/>
      <c r="B339" s="71"/>
      <c r="C339" s="70"/>
      <c r="D339" s="72"/>
      <c r="E339" s="73"/>
      <c r="F339" s="73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4"/>
      <c r="AZ339" s="24"/>
    </row>
    <row r="340" ht="15.75" customHeight="1">
      <c r="A340" s="70"/>
      <c r="B340" s="71"/>
      <c r="C340" s="70"/>
      <c r="D340" s="72"/>
      <c r="E340" s="73"/>
      <c r="F340" s="73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  <c r="AX340" s="24"/>
      <c r="AY340" s="24"/>
      <c r="AZ340" s="24"/>
    </row>
    <row r="341" ht="15.75" customHeight="1">
      <c r="A341" s="70"/>
      <c r="B341" s="71"/>
      <c r="C341" s="70"/>
      <c r="D341" s="72"/>
      <c r="E341" s="73"/>
      <c r="F341" s="73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  <c r="AT341" s="24"/>
      <c r="AU341" s="24"/>
      <c r="AV341" s="24"/>
      <c r="AW341" s="24"/>
      <c r="AX341" s="24"/>
      <c r="AY341" s="24"/>
      <c r="AZ341" s="24"/>
    </row>
    <row r="342" ht="15.75" customHeight="1">
      <c r="A342" s="70"/>
      <c r="B342" s="71"/>
      <c r="C342" s="70"/>
      <c r="D342" s="72"/>
      <c r="E342" s="73"/>
      <c r="F342" s="73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  <c r="AX342" s="24"/>
      <c r="AY342" s="24"/>
      <c r="AZ342" s="24"/>
    </row>
    <row r="343" ht="15.75" customHeight="1">
      <c r="A343" s="70"/>
      <c r="B343" s="71"/>
      <c r="C343" s="70"/>
      <c r="D343" s="72"/>
      <c r="E343" s="73"/>
      <c r="F343" s="73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</row>
    <row r="344" ht="15.75" customHeight="1">
      <c r="A344" s="70"/>
      <c r="B344" s="71"/>
      <c r="C344" s="70"/>
      <c r="D344" s="72"/>
      <c r="E344" s="73"/>
      <c r="F344" s="73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  <c r="AM344" s="24"/>
      <c r="AN344" s="24"/>
      <c r="AO344" s="24"/>
      <c r="AP344" s="24"/>
      <c r="AQ344" s="24"/>
      <c r="AR344" s="24"/>
      <c r="AS344" s="24"/>
      <c r="AT344" s="24"/>
      <c r="AU344" s="24"/>
      <c r="AV344" s="24"/>
      <c r="AW344" s="24"/>
      <c r="AX344" s="24"/>
      <c r="AY344" s="24"/>
      <c r="AZ344" s="24"/>
    </row>
    <row r="345" ht="15.75" customHeight="1">
      <c r="A345" s="70"/>
      <c r="B345" s="71"/>
      <c r="C345" s="70"/>
      <c r="D345" s="72"/>
      <c r="E345" s="73"/>
      <c r="F345" s="73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  <c r="AM345" s="24"/>
      <c r="AN345" s="24"/>
      <c r="AO345" s="24"/>
      <c r="AP345" s="24"/>
      <c r="AQ345" s="24"/>
      <c r="AR345" s="24"/>
      <c r="AS345" s="24"/>
      <c r="AT345" s="24"/>
      <c r="AU345" s="24"/>
      <c r="AV345" s="24"/>
      <c r="AW345" s="24"/>
      <c r="AX345" s="24"/>
      <c r="AY345" s="24"/>
      <c r="AZ345" s="24"/>
    </row>
    <row r="346" ht="15.75" customHeight="1">
      <c r="A346" s="70"/>
      <c r="B346" s="71"/>
      <c r="C346" s="70"/>
      <c r="D346" s="72"/>
      <c r="E346" s="73"/>
      <c r="F346" s="73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  <c r="AM346" s="24"/>
      <c r="AN346" s="24"/>
      <c r="AO346" s="24"/>
      <c r="AP346" s="24"/>
      <c r="AQ346" s="24"/>
      <c r="AR346" s="24"/>
      <c r="AS346" s="24"/>
      <c r="AT346" s="24"/>
      <c r="AU346" s="24"/>
      <c r="AV346" s="24"/>
      <c r="AW346" s="24"/>
      <c r="AX346" s="24"/>
      <c r="AY346" s="24"/>
      <c r="AZ346" s="24"/>
    </row>
    <row r="347" ht="15.75" customHeight="1">
      <c r="A347" s="70"/>
      <c r="B347" s="71"/>
      <c r="C347" s="70"/>
      <c r="D347" s="72"/>
      <c r="E347" s="73"/>
      <c r="F347" s="73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  <c r="AM347" s="24"/>
      <c r="AN347" s="24"/>
      <c r="AO347" s="24"/>
      <c r="AP347" s="24"/>
      <c r="AQ347" s="24"/>
      <c r="AR347" s="24"/>
      <c r="AS347" s="24"/>
      <c r="AT347" s="24"/>
      <c r="AU347" s="24"/>
      <c r="AV347" s="24"/>
      <c r="AW347" s="24"/>
      <c r="AX347" s="24"/>
      <c r="AY347" s="24"/>
      <c r="AZ347" s="24"/>
    </row>
    <row r="348" ht="15.75" customHeight="1">
      <c r="A348" s="70"/>
      <c r="B348" s="71"/>
      <c r="C348" s="70"/>
      <c r="D348" s="72"/>
      <c r="E348" s="73"/>
      <c r="F348" s="73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  <c r="AM348" s="24"/>
      <c r="AN348" s="24"/>
      <c r="AO348" s="24"/>
      <c r="AP348" s="24"/>
      <c r="AQ348" s="24"/>
      <c r="AR348" s="24"/>
      <c r="AS348" s="24"/>
      <c r="AT348" s="24"/>
      <c r="AU348" s="24"/>
      <c r="AV348" s="24"/>
      <c r="AW348" s="24"/>
      <c r="AX348" s="24"/>
      <c r="AY348" s="24"/>
      <c r="AZ348" s="24"/>
    </row>
    <row r="349" ht="15.75" customHeight="1">
      <c r="A349" s="70"/>
      <c r="B349" s="71"/>
      <c r="C349" s="70"/>
      <c r="D349" s="72"/>
      <c r="E349" s="73"/>
      <c r="F349" s="73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  <c r="AM349" s="24"/>
      <c r="AN349" s="24"/>
      <c r="AO349" s="24"/>
      <c r="AP349" s="24"/>
      <c r="AQ349" s="24"/>
      <c r="AR349" s="24"/>
      <c r="AS349" s="24"/>
      <c r="AT349" s="24"/>
      <c r="AU349" s="24"/>
      <c r="AV349" s="24"/>
      <c r="AW349" s="24"/>
      <c r="AX349" s="24"/>
      <c r="AY349" s="24"/>
      <c r="AZ349" s="24"/>
    </row>
    <row r="350" ht="15.75" customHeight="1">
      <c r="A350" s="70"/>
      <c r="B350" s="71"/>
      <c r="C350" s="70"/>
      <c r="D350" s="72"/>
      <c r="E350" s="73"/>
      <c r="F350" s="73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  <c r="AM350" s="24"/>
      <c r="AN350" s="24"/>
      <c r="AO350" s="24"/>
      <c r="AP350" s="24"/>
      <c r="AQ350" s="24"/>
      <c r="AR350" s="24"/>
      <c r="AS350" s="24"/>
      <c r="AT350" s="24"/>
      <c r="AU350" s="24"/>
      <c r="AV350" s="24"/>
      <c r="AW350" s="24"/>
      <c r="AX350" s="24"/>
      <c r="AY350" s="24"/>
      <c r="AZ350" s="24"/>
    </row>
    <row r="351" ht="15.75" customHeight="1">
      <c r="A351" s="70"/>
      <c r="B351" s="71"/>
      <c r="C351" s="70"/>
      <c r="D351" s="72"/>
      <c r="E351" s="73"/>
      <c r="F351" s="73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  <c r="AM351" s="24"/>
      <c r="AN351" s="24"/>
      <c r="AO351" s="24"/>
      <c r="AP351" s="24"/>
      <c r="AQ351" s="24"/>
      <c r="AR351" s="24"/>
      <c r="AS351" s="24"/>
      <c r="AT351" s="24"/>
      <c r="AU351" s="24"/>
      <c r="AV351" s="24"/>
      <c r="AW351" s="24"/>
      <c r="AX351" s="24"/>
      <c r="AY351" s="24"/>
      <c r="AZ351" s="24"/>
    </row>
    <row r="352" ht="15.75" customHeight="1">
      <c r="A352" s="70"/>
      <c r="B352" s="71"/>
      <c r="C352" s="70"/>
      <c r="D352" s="72"/>
      <c r="E352" s="73"/>
      <c r="F352" s="73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  <c r="AM352" s="24"/>
      <c r="AN352" s="24"/>
      <c r="AO352" s="24"/>
      <c r="AP352" s="24"/>
      <c r="AQ352" s="24"/>
      <c r="AR352" s="24"/>
      <c r="AS352" s="24"/>
      <c r="AT352" s="24"/>
      <c r="AU352" s="24"/>
      <c r="AV352" s="24"/>
      <c r="AW352" s="24"/>
      <c r="AX352" s="24"/>
      <c r="AY352" s="24"/>
      <c r="AZ352" s="24"/>
    </row>
    <row r="353" ht="15.75" customHeight="1">
      <c r="A353" s="70"/>
      <c r="B353" s="71"/>
      <c r="C353" s="70"/>
      <c r="D353" s="72"/>
      <c r="E353" s="73"/>
      <c r="F353" s="73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  <c r="AM353" s="24"/>
      <c r="AN353" s="24"/>
      <c r="AO353" s="24"/>
      <c r="AP353" s="24"/>
      <c r="AQ353" s="24"/>
      <c r="AR353" s="24"/>
      <c r="AS353" s="24"/>
      <c r="AT353" s="24"/>
      <c r="AU353" s="24"/>
      <c r="AV353" s="24"/>
      <c r="AW353" s="24"/>
      <c r="AX353" s="24"/>
      <c r="AY353" s="24"/>
      <c r="AZ353" s="24"/>
    </row>
    <row r="354" ht="15.75" customHeight="1">
      <c r="A354" s="70"/>
      <c r="B354" s="71"/>
      <c r="C354" s="70"/>
      <c r="D354" s="72"/>
      <c r="E354" s="73"/>
      <c r="F354" s="73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  <c r="AT354" s="24"/>
      <c r="AU354" s="24"/>
      <c r="AV354" s="24"/>
      <c r="AW354" s="24"/>
      <c r="AX354" s="24"/>
      <c r="AY354" s="24"/>
      <c r="AZ354" s="24"/>
    </row>
    <row r="355" ht="15.75" customHeight="1">
      <c r="A355" s="70"/>
      <c r="B355" s="71"/>
      <c r="C355" s="70"/>
      <c r="D355" s="72"/>
      <c r="E355" s="73"/>
      <c r="F355" s="73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  <c r="AM355" s="24"/>
      <c r="AN355" s="24"/>
      <c r="AO355" s="24"/>
      <c r="AP355" s="24"/>
      <c r="AQ355" s="24"/>
      <c r="AR355" s="24"/>
      <c r="AS355" s="24"/>
      <c r="AT355" s="24"/>
      <c r="AU355" s="24"/>
      <c r="AV355" s="24"/>
      <c r="AW355" s="24"/>
      <c r="AX355" s="24"/>
      <c r="AY355" s="24"/>
      <c r="AZ355" s="24"/>
    </row>
    <row r="356" ht="15.75" customHeight="1">
      <c r="A356" s="70"/>
      <c r="B356" s="71"/>
      <c r="C356" s="70"/>
      <c r="D356" s="72"/>
      <c r="E356" s="73"/>
      <c r="F356" s="73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  <c r="AM356" s="24"/>
      <c r="AN356" s="24"/>
      <c r="AO356" s="24"/>
      <c r="AP356" s="24"/>
      <c r="AQ356" s="24"/>
      <c r="AR356" s="24"/>
      <c r="AS356" s="24"/>
      <c r="AT356" s="24"/>
      <c r="AU356" s="24"/>
      <c r="AV356" s="24"/>
      <c r="AW356" s="24"/>
      <c r="AX356" s="24"/>
      <c r="AY356" s="24"/>
      <c r="AZ356" s="24"/>
    </row>
    <row r="357" ht="15.75" customHeight="1">
      <c r="A357" s="70"/>
      <c r="B357" s="71"/>
      <c r="C357" s="70"/>
      <c r="D357" s="72"/>
      <c r="E357" s="73"/>
      <c r="F357" s="73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  <c r="AM357" s="24"/>
      <c r="AN357" s="24"/>
      <c r="AO357" s="24"/>
      <c r="AP357" s="24"/>
      <c r="AQ357" s="24"/>
      <c r="AR357" s="24"/>
      <c r="AS357" s="24"/>
      <c r="AT357" s="24"/>
      <c r="AU357" s="24"/>
      <c r="AV357" s="24"/>
      <c r="AW357" s="24"/>
      <c r="AX357" s="24"/>
      <c r="AY357" s="24"/>
      <c r="AZ357" s="24"/>
    </row>
    <row r="358" ht="15.75" customHeight="1">
      <c r="A358" s="70"/>
      <c r="B358" s="71"/>
      <c r="C358" s="70"/>
      <c r="D358" s="72"/>
      <c r="E358" s="73"/>
      <c r="F358" s="73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  <c r="AM358" s="24"/>
      <c r="AN358" s="24"/>
      <c r="AO358" s="24"/>
      <c r="AP358" s="24"/>
      <c r="AQ358" s="24"/>
      <c r="AR358" s="24"/>
      <c r="AS358" s="24"/>
      <c r="AT358" s="24"/>
      <c r="AU358" s="24"/>
      <c r="AV358" s="24"/>
      <c r="AW358" s="24"/>
      <c r="AX358" s="24"/>
      <c r="AY358" s="24"/>
      <c r="AZ358" s="24"/>
    </row>
    <row r="359" ht="15.75" customHeight="1">
      <c r="A359" s="70"/>
      <c r="B359" s="71"/>
      <c r="C359" s="70"/>
      <c r="D359" s="72"/>
      <c r="E359" s="73"/>
      <c r="F359" s="73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  <c r="AM359" s="24"/>
      <c r="AN359" s="24"/>
      <c r="AO359" s="24"/>
      <c r="AP359" s="24"/>
      <c r="AQ359" s="24"/>
      <c r="AR359" s="24"/>
      <c r="AS359" s="24"/>
      <c r="AT359" s="24"/>
      <c r="AU359" s="24"/>
      <c r="AV359" s="24"/>
      <c r="AW359" s="24"/>
      <c r="AX359" s="24"/>
      <c r="AY359" s="24"/>
      <c r="AZ359" s="24"/>
    </row>
    <row r="360" ht="15.75" customHeight="1">
      <c r="A360" s="70"/>
      <c r="B360" s="71"/>
      <c r="C360" s="70"/>
      <c r="D360" s="72"/>
      <c r="E360" s="73"/>
      <c r="F360" s="73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  <c r="AM360" s="24"/>
      <c r="AN360" s="24"/>
      <c r="AO360" s="24"/>
      <c r="AP360" s="24"/>
      <c r="AQ360" s="24"/>
      <c r="AR360" s="24"/>
      <c r="AS360" s="24"/>
      <c r="AT360" s="24"/>
      <c r="AU360" s="24"/>
      <c r="AV360" s="24"/>
      <c r="AW360" s="24"/>
      <c r="AX360" s="24"/>
      <c r="AY360" s="24"/>
      <c r="AZ360" s="24"/>
    </row>
    <row r="361" ht="15.75" customHeight="1">
      <c r="A361" s="70"/>
      <c r="B361" s="71"/>
      <c r="C361" s="70"/>
      <c r="D361" s="72"/>
      <c r="E361" s="73"/>
      <c r="F361" s="73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  <c r="AM361" s="24"/>
      <c r="AN361" s="24"/>
      <c r="AO361" s="24"/>
      <c r="AP361" s="24"/>
      <c r="AQ361" s="24"/>
      <c r="AR361" s="24"/>
      <c r="AS361" s="24"/>
      <c r="AT361" s="24"/>
      <c r="AU361" s="24"/>
      <c r="AV361" s="24"/>
      <c r="AW361" s="24"/>
      <c r="AX361" s="24"/>
      <c r="AY361" s="24"/>
      <c r="AZ361" s="24"/>
    </row>
    <row r="362" ht="15.75" customHeight="1">
      <c r="A362" s="70"/>
      <c r="B362" s="71"/>
      <c r="C362" s="70"/>
      <c r="D362" s="72"/>
      <c r="E362" s="73"/>
      <c r="F362" s="73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  <c r="AM362" s="24"/>
      <c r="AN362" s="24"/>
      <c r="AO362" s="24"/>
      <c r="AP362" s="24"/>
      <c r="AQ362" s="24"/>
      <c r="AR362" s="24"/>
      <c r="AS362" s="24"/>
      <c r="AT362" s="24"/>
      <c r="AU362" s="24"/>
      <c r="AV362" s="24"/>
      <c r="AW362" s="24"/>
      <c r="AX362" s="24"/>
      <c r="AY362" s="24"/>
      <c r="AZ362" s="24"/>
    </row>
    <row r="363" ht="15.75" customHeight="1">
      <c r="A363" s="70"/>
      <c r="B363" s="71"/>
      <c r="C363" s="70"/>
      <c r="D363" s="72"/>
      <c r="E363" s="73"/>
      <c r="F363" s="73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  <c r="AM363" s="24"/>
      <c r="AN363" s="24"/>
      <c r="AO363" s="24"/>
      <c r="AP363" s="24"/>
      <c r="AQ363" s="24"/>
      <c r="AR363" s="24"/>
      <c r="AS363" s="24"/>
      <c r="AT363" s="24"/>
      <c r="AU363" s="24"/>
      <c r="AV363" s="24"/>
      <c r="AW363" s="24"/>
      <c r="AX363" s="24"/>
      <c r="AY363" s="24"/>
      <c r="AZ363" s="24"/>
    </row>
    <row r="364" ht="15.75" customHeight="1">
      <c r="A364" s="70"/>
      <c r="B364" s="71"/>
      <c r="C364" s="70"/>
      <c r="D364" s="72"/>
      <c r="E364" s="73"/>
      <c r="F364" s="73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  <c r="AM364" s="24"/>
      <c r="AN364" s="24"/>
      <c r="AO364" s="24"/>
      <c r="AP364" s="24"/>
      <c r="AQ364" s="24"/>
      <c r="AR364" s="24"/>
      <c r="AS364" s="24"/>
      <c r="AT364" s="24"/>
      <c r="AU364" s="24"/>
      <c r="AV364" s="24"/>
      <c r="AW364" s="24"/>
      <c r="AX364" s="24"/>
      <c r="AY364" s="24"/>
      <c r="AZ364" s="24"/>
    </row>
    <row r="365" ht="15.75" customHeight="1">
      <c r="A365" s="70"/>
      <c r="B365" s="71"/>
      <c r="C365" s="70"/>
      <c r="D365" s="72"/>
      <c r="E365" s="73"/>
      <c r="F365" s="73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  <c r="AM365" s="24"/>
      <c r="AN365" s="24"/>
      <c r="AO365" s="24"/>
      <c r="AP365" s="24"/>
      <c r="AQ365" s="24"/>
      <c r="AR365" s="24"/>
      <c r="AS365" s="24"/>
      <c r="AT365" s="24"/>
      <c r="AU365" s="24"/>
      <c r="AV365" s="24"/>
      <c r="AW365" s="24"/>
      <c r="AX365" s="24"/>
      <c r="AY365" s="24"/>
      <c r="AZ365" s="24"/>
    </row>
    <row r="366" ht="15.75" customHeight="1">
      <c r="A366" s="70"/>
      <c r="B366" s="71"/>
      <c r="C366" s="70"/>
      <c r="D366" s="72"/>
      <c r="E366" s="73"/>
      <c r="F366" s="73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  <c r="AM366" s="24"/>
      <c r="AN366" s="24"/>
      <c r="AO366" s="24"/>
      <c r="AP366" s="24"/>
      <c r="AQ366" s="24"/>
      <c r="AR366" s="24"/>
      <c r="AS366" s="24"/>
      <c r="AT366" s="24"/>
      <c r="AU366" s="24"/>
      <c r="AV366" s="24"/>
      <c r="AW366" s="24"/>
      <c r="AX366" s="24"/>
      <c r="AY366" s="24"/>
      <c r="AZ366" s="24"/>
    </row>
    <row r="367" ht="15.75" customHeight="1">
      <c r="A367" s="70"/>
      <c r="B367" s="71"/>
      <c r="C367" s="70"/>
      <c r="D367" s="72"/>
      <c r="E367" s="73"/>
      <c r="F367" s="73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  <c r="AM367" s="24"/>
      <c r="AN367" s="24"/>
      <c r="AO367" s="24"/>
      <c r="AP367" s="24"/>
      <c r="AQ367" s="24"/>
      <c r="AR367" s="24"/>
      <c r="AS367" s="24"/>
      <c r="AT367" s="24"/>
      <c r="AU367" s="24"/>
      <c r="AV367" s="24"/>
      <c r="AW367" s="24"/>
      <c r="AX367" s="24"/>
      <c r="AY367" s="24"/>
      <c r="AZ367" s="24"/>
    </row>
    <row r="368" ht="15.75" customHeight="1">
      <c r="A368" s="70"/>
      <c r="B368" s="71"/>
      <c r="C368" s="70"/>
      <c r="D368" s="72"/>
      <c r="E368" s="73"/>
      <c r="F368" s="73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  <c r="AM368" s="24"/>
      <c r="AN368" s="24"/>
      <c r="AO368" s="24"/>
      <c r="AP368" s="24"/>
      <c r="AQ368" s="24"/>
      <c r="AR368" s="24"/>
      <c r="AS368" s="24"/>
      <c r="AT368" s="24"/>
      <c r="AU368" s="24"/>
      <c r="AV368" s="24"/>
      <c r="AW368" s="24"/>
      <c r="AX368" s="24"/>
      <c r="AY368" s="24"/>
      <c r="AZ368" s="24"/>
    </row>
    <row r="369" ht="15.75" customHeight="1">
      <c r="A369" s="70"/>
      <c r="B369" s="71"/>
      <c r="C369" s="70"/>
      <c r="D369" s="72"/>
      <c r="E369" s="73"/>
      <c r="F369" s="73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  <c r="AM369" s="24"/>
      <c r="AN369" s="24"/>
      <c r="AO369" s="24"/>
      <c r="AP369" s="24"/>
      <c r="AQ369" s="24"/>
      <c r="AR369" s="24"/>
      <c r="AS369" s="24"/>
      <c r="AT369" s="24"/>
      <c r="AU369" s="24"/>
      <c r="AV369" s="24"/>
      <c r="AW369" s="24"/>
      <c r="AX369" s="24"/>
      <c r="AY369" s="24"/>
      <c r="AZ369" s="24"/>
    </row>
    <row r="370" ht="15.75" customHeight="1">
      <c r="A370" s="70"/>
      <c r="B370" s="71"/>
      <c r="C370" s="70"/>
      <c r="D370" s="72"/>
      <c r="E370" s="73"/>
      <c r="F370" s="73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  <c r="AM370" s="24"/>
      <c r="AN370" s="24"/>
      <c r="AO370" s="24"/>
      <c r="AP370" s="24"/>
      <c r="AQ370" s="24"/>
      <c r="AR370" s="24"/>
      <c r="AS370" s="24"/>
      <c r="AT370" s="24"/>
      <c r="AU370" s="24"/>
      <c r="AV370" s="24"/>
      <c r="AW370" s="24"/>
      <c r="AX370" s="24"/>
      <c r="AY370" s="24"/>
      <c r="AZ370" s="24"/>
    </row>
    <row r="371" ht="15.75" customHeight="1">
      <c r="A371" s="70"/>
      <c r="B371" s="71"/>
      <c r="C371" s="70"/>
      <c r="D371" s="72"/>
      <c r="E371" s="73"/>
      <c r="F371" s="73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  <c r="AM371" s="24"/>
      <c r="AN371" s="24"/>
      <c r="AO371" s="24"/>
      <c r="AP371" s="24"/>
      <c r="AQ371" s="24"/>
      <c r="AR371" s="24"/>
      <c r="AS371" s="24"/>
      <c r="AT371" s="24"/>
      <c r="AU371" s="24"/>
      <c r="AV371" s="24"/>
      <c r="AW371" s="24"/>
      <c r="AX371" s="24"/>
      <c r="AY371" s="24"/>
      <c r="AZ371" s="24"/>
    </row>
    <row r="372" ht="15.75" customHeight="1">
      <c r="A372" s="70"/>
      <c r="B372" s="71"/>
      <c r="C372" s="70"/>
      <c r="D372" s="72"/>
      <c r="E372" s="73"/>
      <c r="F372" s="73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  <c r="AM372" s="24"/>
      <c r="AN372" s="24"/>
      <c r="AO372" s="24"/>
      <c r="AP372" s="24"/>
      <c r="AQ372" s="24"/>
      <c r="AR372" s="24"/>
      <c r="AS372" s="24"/>
      <c r="AT372" s="24"/>
      <c r="AU372" s="24"/>
      <c r="AV372" s="24"/>
      <c r="AW372" s="24"/>
      <c r="AX372" s="24"/>
      <c r="AY372" s="24"/>
      <c r="AZ372" s="24"/>
    </row>
    <row r="373" ht="15.75" customHeight="1">
      <c r="A373" s="70"/>
      <c r="B373" s="71"/>
      <c r="C373" s="70"/>
      <c r="D373" s="72"/>
      <c r="E373" s="73"/>
      <c r="F373" s="73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  <c r="AM373" s="24"/>
      <c r="AN373" s="24"/>
      <c r="AO373" s="24"/>
      <c r="AP373" s="24"/>
      <c r="AQ373" s="24"/>
      <c r="AR373" s="24"/>
      <c r="AS373" s="24"/>
      <c r="AT373" s="24"/>
      <c r="AU373" s="24"/>
      <c r="AV373" s="24"/>
      <c r="AW373" s="24"/>
      <c r="AX373" s="24"/>
      <c r="AY373" s="24"/>
      <c r="AZ373" s="24"/>
    </row>
    <row r="374" ht="15.75" customHeight="1">
      <c r="A374" s="70"/>
      <c r="B374" s="71"/>
      <c r="C374" s="70"/>
      <c r="D374" s="72"/>
      <c r="E374" s="73"/>
      <c r="F374" s="73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  <c r="AM374" s="24"/>
      <c r="AN374" s="24"/>
      <c r="AO374" s="24"/>
      <c r="AP374" s="24"/>
      <c r="AQ374" s="24"/>
      <c r="AR374" s="24"/>
      <c r="AS374" s="24"/>
      <c r="AT374" s="24"/>
      <c r="AU374" s="24"/>
      <c r="AV374" s="24"/>
      <c r="AW374" s="24"/>
      <c r="AX374" s="24"/>
      <c r="AY374" s="24"/>
      <c r="AZ374" s="24"/>
    </row>
    <row r="375" ht="15.75" customHeight="1">
      <c r="A375" s="70"/>
      <c r="B375" s="71"/>
      <c r="C375" s="70"/>
      <c r="D375" s="72"/>
      <c r="E375" s="73"/>
      <c r="F375" s="73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  <c r="AM375" s="24"/>
      <c r="AN375" s="24"/>
      <c r="AO375" s="24"/>
      <c r="AP375" s="24"/>
      <c r="AQ375" s="24"/>
      <c r="AR375" s="24"/>
      <c r="AS375" s="24"/>
      <c r="AT375" s="24"/>
      <c r="AU375" s="24"/>
      <c r="AV375" s="24"/>
      <c r="AW375" s="24"/>
      <c r="AX375" s="24"/>
      <c r="AY375" s="24"/>
      <c r="AZ375" s="24"/>
    </row>
    <row r="376" ht="15.75" customHeight="1">
      <c r="A376" s="70"/>
      <c r="B376" s="71"/>
      <c r="C376" s="70"/>
      <c r="D376" s="72"/>
      <c r="E376" s="73"/>
      <c r="F376" s="73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  <c r="AM376" s="24"/>
      <c r="AN376" s="24"/>
      <c r="AO376" s="24"/>
      <c r="AP376" s="24"/>
      <c r="AQ376" s="24"/>
      <c r="AR376" s="24"/>
      <c r="AS376" s="24"/>
      <c r="AT376" s="24"/>
      <c r="AU376" s="24"/>
      <c r="AV376" s="24"/>
      <c r="AW376" s="24"/>
      <c r="AX376" s="24"/>
      <c r="AY376" s="24"/>
      <c r="AZ376" s="24"/>
    </row>
    <row r="377" ht="15.75" customHeight="1">
      <c r="A377" s="70"/>
      <c r="B377" s="71"/>
      <c r="C377" s="70"/>
      <c r="D377" s="72"/>
      <c r="E377" s="73"/>
      <c r="F377" s="73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  <c r="AM377" s="24"/>
      <c r="AN377" s="24"/>
      <c r="AO377" s="24"/>
      <c r="AP377" s="24"/>
      <c r="AQ377" s="24"/>
      <c r="AR377" s="24"/>
      <c r="AS377" s="24"/>
      <c r="AT377" s="24"/>
      <c r="AU377" s="24"/>
      <c r="AV377" s="24"/>
      <c r="AW377" s="24"/>
      <c r="AX377" s="24"/>
      <c r="AY377" s="24"/>
      <c r="AZ377" s="24"/>
    </row>
    <row r="378" ht="15.75" customHeight="1">
      <c r="A378" s="70"/>
      <c r="B378" s="71"/>
      <c r="C378" s="70"/>
      <c r="D378" s="72"/>
      <c r="E378" s="73"/>
      <c r="F378" s="73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  <c r="AT378" s="24"/>
      <c r="AU378" s="24"/>
      <c r="AV378" s="24"/>
      <c r="AW378" s="24"/>
      <c r="AX378" s="24"/>
      <c r="AY378" s="24"/>
      <c r="AZ378" s="24"/>
    </row>
    <row r="379" ht="15.75" customHeight="1">
      <c r="A379" s="70"/>
      <c r="B379" s="71"/>
      <c r="C379" s="70"/>
      <c r="D379" s="72"/>
      <c r="E379" s="73"/>
      <c r="F379" s="73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  <c r="AM379" s="24"/>
      <c r="AN379" s="24"/>
      <c r="AO379" s="24"/>
      <c r="AP379" s="24"/>
      <c r="AQ379" s="24"/>
      <c r="AR379" s="24"/>
      <c r="AS379" s="24"/>
      <c r="AT379" s="24"/>
      <c r="AU379" s="24"/>
      <c r="AV379" s="24"/>
      <c r="AW379" s="24"/>
      <c r="AX379" s="24"/>
      <c r="AY379" s="24"/>
      <c r="AZ379" s="24"/>
    </row>
    <row r="380" ht="15.75" customHeight="1">
      <c r="A380" s="70"/>
      <c r="B380" s="71"/>
      <c r="C380" s="70"/>
      <c r="D380" s="72"/>
      <c r="E380" s="73"/>
      <c r="F380" s="73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  <c r="AM380" s="24"/>
      <c r="AN380" s="24"/>
      <c r="AO380" s="24"/>
      <c r="AP380" s="24"/>
      <c r="AQ380" s="24"/>
      <c r="AR380" s="24"/>
      <c r="AS380" s="24"/>
      <c r="AT380" s="24"/>
      <c r="AU380" s="24"/>
      <c r="AV380" s="24"/>
      <c r="AW380" s="24"/>
      <c r="AX380" s="24"/>
      <c r="AY380" s="24"/>
      <c r="AZ380" s="24"/>
    </row>
    <row r="381" ht="15.75" customHeight="1">
      <c r="A381" s="70"/>
      <c r="B381" s="71"/>
      <c r="C381" s="70"/>
      <c r="D381" s="72"/>
      <c r="E381" s="73"/>
      <c r="F381" s="73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  <c r="AM381" s="24"/>
      <c r="AN381" s="24"/>
      <c r="AO381" s="24"/>
      <c r="AP381" s="24"/>
      <c r="AQ381" s="24"/>
      <c r="AR381" s="24"/>
      <c r="AS381" s="24"/>
      <c r="AT381" s="24"/>
      <c r="AU381" s="24"/>
      <c r="AV381" s="24"/>
      <c r="AW381" s="24"/>
      <c r="AX381" s="24"/>
      <c r="AY381" s="24"/>
      <c r="AZ381" s="24"/>
    </row>
    <row r="382" ht="15.75" customHeight="1">
      <c r="A382" s="70"/>
      <c r="B382" s="71"/>
      <c r="C382" s="70"/>
      <c r="D382" s="72"/>
      <c r="E382" s="73"/>
      <c r="F382" s="73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  <c r="AM382" s="24"/>
      <c r="AN382" s="24"/>
      <c r="AO382" s="24"/>
      <c r="AP382" s="24"/>
      <c r="AQ382" s="24"/>
      <c r="AR382" s="24"/>
      <c r="AS382" s="24"/>
      <c r="AT382" s="24"/>
      <c r="AU382" s="24"/>
      <c r="AV382" s="24"/>
      <c r="AW382" s="24"/>
      <c r="AX382" s="24"/>
      <c r="AY382" s="24"/>
      <c r="AZ382" s="24"/>
    </row>
    <row r="383" ht="15.75" customHeight="1">
      <c r="A383" s="70"/>
      <c r="B383" s="71"/>
      <c r="C383" s="70"/>
      <c r="D383" s="72"/>
      <c r="E383" s="73"/>
      <c r="F383" s="73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  <c r="AM383" s="24"/>
      <c r="AN383" s="24"/>
      <c r="AO383" s="24"/>
      <c r="AP383" s="24"/>
      <c r="AQ383" s="24"/>
      <c r="AR383" s="24"/>
      <c r="AS383" s="24"/>
      <c r="AT383" s="24"/>
      <c r="AU383" s="24"/>
      <c r="AV383" s="24"/>
      <c r="AW383" s="24"/>
      <c r="AX383" s="24"/>
      <c r="AY383" s="24"/>
      <c r="AZ383" s="24"/>
    </row>
    <row r="384" ht="15.75" customHeight="1">
      <c r="A384" s="70"/>
      <c r="B384" s="71"/>
      <c r="C384" s="70"/>
      <c r="D384" s="72"/>
      <c r="E384" s="73"/>
      <c r="F384" s="73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  <c r="AM384" s="24"/>
      <c r="AN384" s="24"/>
      <c r="AO384" s="24"/>
      <c r="AP384" s="24"/>
      <c r="AQ384" s="24"/>
      <c r="AR384" s="24"/>
      <c r="AS384" s="24"/>
      <c r="AT384" s="24"/>
      <c r="AU384" s="24"/>
      <c r="AV384" s="24"/>
      <c r="AW384" s="24"/>
      <c r="AX384" s="24"/>
      <c r="AY384" s="24"/>
      <c r="AZ384" s="24"/>
    </row>
    <row r="385" ht="15.75" customHeight="1">
      <c r="A385" s="70"/>
      <c r="B385" s="71"/>
      <c r="C385" s="70"/>
      <c r="D385" s="72"/>
      <c r="E385" s="73"/>
      <c r="F385" s="73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  <c r="AM385" s="24"/>
      <c r="AN385" s="24"/>
      <c r="AO385" s="24"/>
      <c r="AP385" s="24"/>
      <c r="AQ385" s="24"/>
      <c r="AR385" s="24"/>
      <c r="AS385" s="24"/>
      <c r="AT385" s="24"/>
      <c r="AU385" s="24"/>
      <c r="AV385" s="24"/>
      <c r="AW385" s="24"/>
      <c r="AX385" s="24"/>
      <c r="AY385" s="24"/>
      <c r="AZ385" s="24"/>
    </row>
    <row r="386" ht="15.75" customHeight="1">
      <c r="A386" s="70"/>
      <c r="B386" s="71"/>
      <c r="C386" s="70"/>
      <c r="D386" s="72"/>
      <c r="E386" s="73"/>
      <c r="F386" s="73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  <c r="AM386" s="24"/>
      <c r="AN386" s="24"/>
      <c r="AO386" s="24"/>
      <c r="AP386" s="24"/>
      <c r="AQ386" s="24"/>
      <c r="AR386" s="24"/>
      <c r="AS386" s="24"/>
      <c r="AT386" s="24"/>
      <c r="AU386" s="24"/>
      <c r="AV386" s="24"/>
      <c r="AW386" s="24"/>
      <c r="AX386" s="24"/>
      <c r="AY386" s="24"/>
      <c r="AZ386" s="24"/>
    </row>
    <row r="387" ht="15.75" customHeight="1">
      <c r="A387" s="70"/>
      <c r="B387" s="71"/>
      <c r="C387" s="70"/>
      <c r="D387" s="72"/>
      <c r="E387" s="73"/>
      <c r="F387" s="73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  <c r="AM387" s="24"/>
      <c r="AN387" s="24"/>
      <c r="AO387" s="24"/>
      <c r="AP387" s="24"/>
      <c r="AQ387" s="24"/>
      <c r="AR387" s="24"/>
      <c r="AS387" s="24"/>
      <c r="AT387" s="24"/>
      <c r="AU387" s="24"/>
      <c r="AV387" s="24"/>
      <c r="AW387" s="24"/>
      <c r="AX387" s="24"/>
      <c r="AY387" s="24"/>
      <c r="AZ387" s="24"/>
    </row>
    <row r="388" ht="15.75" customHeight="1">
      <c r="A388" s="70"/>
      <c r="B388" s="71"/>
      <c r="C388" s="70"/>
      <c r="D388" s="72"/>
      <c r="E388" s="73"/>
      <c r="F388" s="73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  <c r="AM388" s="24"/>
      <c r="AN388" s="24"/>
      <c r="AO388" s="24"/>
      <c r="AP388" s="24"/>
      <c r="AQ388" s="24"/>
      <c r="AR388" s="24"/>
      <c r="AS388" s="24"/>
      <c r="AT388" s="24"/>
      <c r="AU388" s="24"/>
      <c r="AV388" s="24"/>
      <c r="AW388" s="24"/>
      <c r="AX388" s="24"/>
      <c r="AY388" s="24"/>
      <c r="AZ388" s="24"/>
    </row>
    <row r="389" ht="15.75" customHeight="1">
      <c r="A389" s="70"/>
      <c r="B389" s="71"/>
      <c r="C389" s="70"/>
      <c r="D389" s="72"/>
      <c r="E389" s="73"/>
      <c r="F389" s="73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  <c r="AM389" s="24"/>
      <c r="AN389" s="24"/>
      <c r="AO389" s="24"/>
      <c r="AP389" s="24"/>
      <c r="AQ389" s="24"/>
      <c r="AR389" s="24"/>
      <c r="AS389" s="24"/>
      <c r="AT389" s="24"/>
      <c r="AU389" s="24"/>
      <c r="AV389" s="24"/>
      <c r="AW389" s="24"/>
      <c r="AX389" s="24"/>
      <c r="AY389" s="24"/>
      <c r="AZ389" s="24"/>
    </row>
    <row r="390" ht="15.75" customHeight="1">
      <c r="A390" s="70"/>
      <c r="B390" s="71"/>
      <c r="C390" s="70"/>
      <c r="D390" s="72"/>
      <c r="E390" s="73"/>
      <c r="F390" s="73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  <c r="AM390" s="24"/>
      <c r="AN390" s="24"/>
      <c r="AO390" s="24"/>
      <c r="AP390" s="24"/>
      <c r="AQ390" s="24"/>
      <c r="AR390" s="24"/>
      <c r="AS390" s="24"/>
      <c r="AT390" s="24"/>
      <c r="AU390" s="24"/>
      <c r="AV390" s="24"/>
      <c r="AW390" s="24"/>
      <c r="AX390" s="24"/>
      <c r="AY390" s="24"/>
      <c r="AZ390" s="24"/>
    </row>
    <row r="391" ht="15.75" customHeight="1">
      <c r="A391" s="70"/>
      <c r="B391" s="71"/>
      <c r="C391" s="70"/>
      <c r="D391" s="72"/>
      <c r="E391" s="73"/>
      <c r="F391" s="73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  <c r="AM391" s="24"/>
      <c r="AN391" s="24"/>
      <c r="AO391" s="24"/>
      <c r="AP391" s="24"/>
      <c r="AQ391" s="24"/>
      <c r="AR391" s="24"/>
      <c r="AS391" s="24"/>
      <c r="AT391" s="24"/>
      <c r="AU391" s="24"/>
      <c r="AV391" s="24"/>
      <c r="AW391" s="24"/>
      <c r="AX391" s="24"/>
      <c r="AY391" s="24"/>
      <c r="AZ391" s="24"/>
    </row>
    <row r="392" ht="15.75" customHeight="1">
      <c r="A392" s="70"/>
      <c r="B392" s="71"/>
      <c r="C392" s="70"/>
      <c r="D392" s="72"/>
      <c r="E392" s="73"/>
      <c r="F392" s="73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  <c r="AM392" s="24"/>
      <c r="AN392" s="24"/>
      <c r="AO392" s="24"/>
      <c r="AP392" s="24"/>
      <c r="AQ392" s="24"/>
      <c r="AR392" s="24"/>
      <c r="AS392" s="24"/>
      <c r="AT392" s="24"/>
      <c r="AU392" s="24"/>
      <c r="AV392" s="24"/>
      <c r="AW392" s="24"/>
      <c r="AX392" s="24"/>
      <c r="AY392" s="24"/>
      <c r="AZ392" s="24"/>
    </row>
    <row r="393" ht="15.75" customHeight="1">
      <c r="A393" s="70"/>
      <c r="B393" s="71"/>
      <c r="C393" s="70"/>
      <c r="D393" s="72"/>
      <c r="E393" s="73"/>
      <c r="F393" s="73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  <c r="AM393" s="24"/>
      <c r="AN393" s="24"/>
      <c r="AO393" s="24"/>
      <c r="AP393" s="24"/>
      <c r="AQ393" s="24"/>
      <c r="AR393" s="24"/>
      <c r="AS393" s="24"/>
      <c r="AT393" s="24"/>
      <c r="AU393" s="24"/>
      <c r="AV393" s="24"/>
      <c r="AW393" s="24"/>
      <c r="AX393" s="24"/>
      <c r="AY393" s="24"/>
      <c r="AZ393" s="24"/>
    </row>
    <row r="394" ht="15.75" customHeight="1">
      <c r="A394" s="70"/>
      <c r="B394" s="71"/>
      <c r="C394" s="70"/>
      <c r="D394" s="72"/>
      <c r="E394" s="73"/>
      <c r="F394" s="73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  <c r="AM394" s="24"/>
      <c r="AN394" s="24"/>
      <c r="AO394" s="24"/>
      <c r="AP394" s="24"/>
      <c r="AQ394" s="24"/>
      <c r="AR394" s="24"/>
      <c r="AS394" s="24"/>
      <c r="AT394" s="24"/>
      <c r="AU394" s="24"/>
      <c r="AV394" s="24"/>
      <c r="AW394" s="24"/>
      <c r="AX394" s="24"/>
      <c r="AY394" s="24"/>
      <c r="AZ394" s="24"/>
    </row>
    <row r="395" ht="15.75" customHeight="1">
      <c r="A395" s="70"/>
      <c r="B395" s="71"/>
      <c r="C395" s="70"/>
      <c r="D395" s="72"/>
      <c r="E395" s="73"/>
      <c r="F395" s="73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  <c r="AM395" s="24"/>
      <c r="AN395" s="24"/>
      <c r="AO395" s="24"/>
      <c r="AP395" s="24"/>
      <c r="AQ395" s="24"/>
      <c r="AR395" s="24"/>
      <c r="AS395" s="24"/>
      <c r="AT395" s="24"/>
      <c r="AU395" s="24"/>
      <c r="AV395" s="24"/>
      <c r="AW395" s="24"/>
      <c r="AX395" s="24"/>
      <c r="AY395" s="24"/>
      <c r="AZ395" s="24"/>
    </row>
    <row r="396" ht="15.75" customHeight="1">
      <c r="A396" s="70"/>
      <c r="B396" s="71"/>
      <c r="C396" s="70"/>
      <c r="D396" s="72"/>
      <c r="E396" s="73"/>
      <c r="F396" s="73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  <c r="AM396" s="24"/>
      <c r="AN396" s="24"/>
      <c r="AO396" s="24"/>
      <c r="AP396" s="24"/>
      <c r="AQ396" s="24"/>
      <c r="AR396" s="24"/>
      <c r="AS396" s="24"/>
      <c r="AT396" s="24"/>
      <c r="AU396" s="24"/>
      <c r="AV396" s="24"/>
      <c r="AW396" s="24"/>
      <c r="AX396" s="24"/>
      <c r="AY396" s="24"/>
      <c r="AZ396" s="24"/>
    </row>
    <row r="397" ht="15.75" customHeight="1">
      <c r="A397" s="70"/>
      <c r="B397" s="71"/>
      <c r="C397" s="70"/>
      <c r="D397" s="72"/>
      <c r="E397" s="73"/>
      <c r="F397" s="73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  <c r="AM397" s="24"/>
      <c r="AN397" s="24"/>
      <c r="AO397" s="24"/>
      <c r="AP397" s="24"/>
      <c r="AQ397" s="24"/>
      <c r="AR397" s="24"/>
      <c r="AS397" s="24"/>
      <c r="AT397" s="24"/>
      <c r="AU397" s="24"/>
      <c r="AV397" s="24"/>
      <c r="AW397" s="24"/>
      <c r="AX397" s="24"/>
      <c r="AY397" s="24"/>
      <c r="AZ397" s="24"/>
    </row>
    <row r="398" ht="15.75" customHeight="1">
      <c r="A398" s="70"/>
      <c r="B398" s="71"/>
      <c r="C398" s="70"/>
      <c r="D398" s="72"/>
      <c r="E398" s="73"/>
      <c r="F398" s="73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  <c r="AM398" s="24"/>
      <c r="AN398" s="24"/>
      <c r="AO398" s="24"/>
      <c r="AP398" s="24"/>
      <c r="AQ398" s="24"/>
      <c r="AR398" s="24"/>
      <c r="AS398" s="24"/>
      <c r="AT398" s="24"/>
      <c r="AU398" s="24"/>
      <c r="AV398" s="24"/>
      <c r="AW398" s="24"/>
      <c r="AX398" s="24"/>
      <c r="AY398" s="24"/>
      <c r="AZ398" s="24"/>
    </row>
    <row r="399" ht="15.75" customHeight="1">
      <c r="A399" s="70"/>
      <c r="B399" s="71"/>
      <c r="C399" s="70"/>
      <c r="D399" s="72"/>
      <c r="E399" s="73"/>
      <c r="F399" s="73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  <c r="AM399" s="24"/>
      <c r="AN399" s="24"/>
      <c r="AO399" s="24"/>
      <c r="AP399" s="24"/>
      <c r="AQ399" s="24"/>
      <c r="AR399" s="24"/>
      <c r="AS399" s="24"/>
      <c r="AT399" s="24"/>
      <c r="AU399" s="24"/>
      <c r="AV399" s="24"/>
      <c r="AW399" s="24"/>
      <c r="AX399" s="24"/>
      <c r="AY399" s="24"/>
      <c r="AZ399" s="24"/>
    </row>
    <row r="400" ht="15.75" customHeight="1">
      <c r="A400" s="70"/>
      <c r="B400" s="71"/>
      <c r="C400" s="70"/>
      <c r="D400" s="72"/>
      <c r="E400" s="73"/>
      <c r="F400" s="73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  <c r="AM400" s="24"/>
      <c r="AN400" s="24"/>
      <c r="AO400" s="24"/>
      <c r="AP400" s="24"/>
      <c r="AQ400" s="24"/>
      <c r="AR400" s="24"/>
      <c r="AS400" s="24"/>
      <c r="AT400" s="24"/>
      <c r="AU400" s="24"/>
      <c r="AV400" s="24"/>
      <c r="AW400" s="24"/>
      <c r="AX400" s="24"/>
      <c r="AY400" s="24"/>
      <c r="AZ400" s="24"/>
    </row>
    <row r="401" ht="15.75" customHeight="1">
      <c r="A401" s="70"/>
      <c r="B401" s="71"/>
      <c r="C401" s="70"/>
      <c r="D401" s="72"/>
      <c r="E401" s="73"/>
      <c r="F401" s="73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  <c r="AM401" s="24"/>
      <c r="AN401" s="24"/>
      <c r="AO401" s="24"/>
      <c r="AP401" s="24"/>
      <c r="AQ401" s="24"/>
      <c r="AR401" s="24"/>
      <c r="AS401" s="24"/>
      <c r="AT401" s="24"/>
      <c r="AU401" s="24"/>
      <c r="AV401" s="24"/>
      <c r="AW401" s="24"/>
      <c r="AX401" s="24"/>
      <c r="AY401" s="24"/>
      <c r="AZ401" s="24"/>
    </row>
    <row r="402" ht="15.75" customHeight="1">
      <c r="A402" s="70"/>
      <c r="B402" s="71"/>
      <c r="C402" s="70"/>
      <c r="D402" s="72"/>
      <c r="E402" s="73"/>
      <c r="F402" s="73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  <c r="AM402" s="24"/>
      <c r="AN402" s="24"/>
      <c r="AO402" s="24"/>
      <c r="AP402" s="24"/>
      <c r="AQ402" s="24"/>
      <c r="AR402" s="24"/>
      <c r="AS402" s="24"/>
      <c r="AT402" s="24"/>
      <c r="AU402" s="24"/>
      <c r="AV402" s="24"/>
      <c r="AW402" s="24"/>
      <c r="AX402" s="24"/>
      <c r="AY402" s="24"/>
      <c r="AZ402" s="24"/>
    </row>
    <row r="403" ht="15.75" customHeight="1">
      <c r="A403" s="70"/>
      <c r="B403" s="71"/>
      <c r="C403" s="70"/>
      <c r="D403" s="72"/>
      <c r="E403" s="73"/>
      <c r="F403" s="73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  <c r="AM403" s="24"/>
      <c r="AN403" s="24"/>
      <c r="AO403" s="24"/>
      <c r="AP403" s="24"/>
      <c r="AQ403" s="24"/>
      <c r="AR403" s="24"/>
      <c r="AS403" s="24"/>
      <c r="AT403" s="24"/>
      <c r="AU403" s="24"/>
      <c r="AV403" s="24"/>
      <c r="AW403" s="24"/>
      <c r="AX403" s="24"/>
      <c r="AY403" s="24"/>
      <c r="AZ403" s="24"/>
    </row>
    <row r="404" ht="15.75" customHeight="1">
      <c r="A404" s="70"/>
      <c r="B404" s="71"/>
      <c r="C404" s="70"/>
      <c r="D404" s="72"/>
      <c r="E404" s="73"/>
      <c r="F404" s="73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  <c r="AM404" s="24"/>
      <c r="AN404" s="24"/>
      <c r="AO404" s="24"/>
      <c r="AP404" s="24"/>
      <c r="AQ404" s="24"/>
      <c r="AR404" s="24"/>
      <c r="AS404" s="24"/>
      <c r="AT404" s="24"/>
      <c r="AU404" s="24"/>
      <c r="AV404" s="24"/>
      <c r="AW404" s="24"/>
      <c r="AX404" s="24"/>
      <c r="AY404" s="24"/>
      <c r="AZ404" s="24"/>
    </row>
    <row r="405" ht="15.75" customHeight="1">
      <c r="A405" s="70"/>
      <c r="B405" s="71"/>
      <c r="C405" s="70"/>
      <c r="D405" s="72"/>
      <c r="E405" s="73"/>
      <c r="F405" s="73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  <c r="AF405" s="24"/>
      <c r="AG405" s="24"/>
      <c r="AH405" s="24"/>
      <c r="AI405" s="24"/>
      <c r="AJ405" s="24"/>
      <c r="AK405" s="24"/>
      <c r="AL405" s="24"/>
      <c r="AM405" s="24"/>
      <c r="AN405" s="24"/>
      <c r="AO405" s="24"/>
      <c r="AP405" s="24"/>
      <c r="AQ405" s="24"/>
      <c r="AR405" s="24"/>
      <c r="AS405" s="24"/>
      <c r="AT405" s="24"/>
      <c r="AU405" s="24"/>
      <c r="AV405" s="24"/>
      <c r="AW405" s="24"/>
      <c r="AX405" s="24"/>
      <c r="AY405" s="24"/>
      <c r="AZ405" s="24"/>
    </row>
    <row r="406" ht="15.75" customHeight="1">
      <c r="A406" s="70"/>
      <c r="B406" s="71"/>
      <c r="C406" s="70"/>
      <c r="D406" s="72"/>
      <c r="E406" s="73"/>
      <c r="F406" s="73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  <c r="AF406" s="24"/>
      <c r="AG406" s="24"/>
      <c r="AH406" s="24"/>
      <c r="AI406" s="24"/>
      <c r="AJ406" s="24"/>
      <c r="AK406" s="24"/>
      <c r="AL406" s="24"/>
      <c r="AM406" s="24"/>
      <c r="AN406" s="24"/>
      <c r="AO406" s="24"/>
      <c r="AP406" s="24"/>
      <c r="AQ406" s="24"/>
      <c r="AR406" s="24"/>
      <c r="AS406" s="24"/>
      <c r="AT406" s="24"/>
      <c r="AU406" s="24"/>
      <c r="AV406" s="24"/>
      <c r="AW406" s="24"/>
      <c r="AX406" s="24"/>
      <c r="AY406" s="24"/>
      <c r="AZ406" s="24"/>
    </row>
    <row r="407" ht="15.75" customHeight="1">
      <c r="A407" s="70"/>
      <c r="B407" s="71"/>
      <c r="C407" s="70"/>
      <c r="D407" s="72"/>
      <c r="E407" s="73"/>
      <c r="F407" s="73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  <c r="AF407" s="24"/>
      <c r="AG407" s="24"/>
      <c r="AH407" s="24"/>
      <c r="AI407" s="24"/>
      <c r="AJ407" s="24"/>
      <c r="AK407" s="24"/>
      <c r="AL407" s="24"/>
      <c r="AM407" s="24"/>
      <c r="AN407" s="24"/>
      <c r="AO407" s="24"/>
      <c r="AP407" s="24"/>
      <c r="AQ407" s="24"/>
      <c r="AR407" s="24"/>
      <c r="AS407" s="24"/>
      <c r="AT407" s="24"/>
      <c r="AU407" s="24"/>
      <c r="AV407" s="24"/>
      <c r="AW407" s="24"/>
      <c r="AX407" s="24"/>
      <c r="AY407" s="24"/>
      <c r="AZ407" s="24"/>
    </row>
    <row r="408" ht="15.75" customHeight="1">
      <c r="A408" s="70"/>
      <c r="B408" s="71"/>
      <c r="C408" s="70"/>
      <c r="D408" s="72"/>
      <c r="E408" s="73"/>
      <c r="F408" s="73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  <c r="AF408" s="24"/>
      <c r="AG408" s="24"/>
      <c r="AH408" s="24"/>
      <c r="AI408" s="24"/>
      <c r="AJ408" s="24"/>
      <c r="AK408" s="24"/>
      <c r="AL408" s="24"/>
      <c r="AM408" s="24"/>
      <c r="AN408" s="24"/>
      <c r="AO408" s="24"/>
      <c r="AP408" s="24"/>
      <c r="AQ408" s="24"/>
      <c r="AR408" s="24"/>
      <c r="AS408" s="24"/>
      <c r="AT408" s="24"/>
      <c r="AU408" s="24"/>
      <c r="AV408" s="24"/>
      <c r="AW408" s="24"/>
      <c r="AX408" s="24"/>
      <c r="AY408" s="24"/>
      <c r="AZ408" s="24"/>
    </row>
    <row r="409" ht="15.75" customHeight="1">
      <c r="A409" s="70"/>
      <c r="B409" s="71"/>
      <c r="C409" s="70"/>
      <c r="D409" s="72"/>
      <c r="E409" s="73"/>
      <c r="F409" s="73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  <c r="AF409" s="24"/>
      <c r="AG409" s="24"/>
      <c r="AH409" s="24"/>
      <c r="AI409" s="24"/>
      <c r="AJ409" s="24"/>
      <c r="AK409" s="24"/>
      <c r="AL409" s="24"/>
      <c r="AM409" s="24"/>
      <c r="AN409" s="24"/>
      <c r="AO409" s="24"/>
      <c r="AP409" s="24"/>
      <c r="AQ409" s="24"/>
      <c r="AR409" s="24"/>
      <c r="AS409" s="24"/>
      <c r="AT409" s="24"/>
      <c r="AU409" s="24"/>
      <c r="AV409" s="24"/>
      <c r="AW409" s="24"/>
      <c r="AX409" s="24"/>
      <c r="AY409" s="24"/>
      <c r="AZ409" s="24"/>
    </row>
    <row r="410" ht="15.75" customHeight="1">
      <c r="A410" s="70"/>
      <c r="B410" s="71"/>
      <c r="C410" s="70"/>
      <c r="D410" s="72"/>
      <c r="E410" s="73"/>
      <c r="F410" s="73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  <c r="AF410" s="24"/>
      <c r="AG410" s="24"/>
      <c r="AH410" s="24"/>
      <c r="AI410" s="24"/>
      <c r="AJ410" s="24"/>
      <c r="AK410" s="24"/>
      <c r="AL410" s="24"/>
      <c r="AM410" s="24"/>
      <c r="AN410" s="24"/>
      <c r="AO410" s="24"/>
      <c r="AP410" s="24"/>
      <c r="AQ410" s="24"/>
      <c r="AR410" s="24"/>
      <c r="AS410" s="24"/>
      <c r="AT410" s="24"/>
      <c r="AU410" s="24"/>
      <c r="AV410" s="24"/>
      <c r="AW410" s="24"/>
      <c r="AX410" s="24"/>
      <c r="AY410" s="24"/>
      <c r="AZ410" s="24"/>
    </row>
    <row r="411" ht="15.75" customHeight="1">
      <c r="A411" s="70"/>
      <c r="B411" s="71"/>
      <c r="C411" s="70"/>
      <c r="D411" s="72"/>
      <c r="E411" s="73"/>
      <c r="F411" s="73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  <c r="AF411" s="24"/>
      <c r="AG411" s="24"/>
      <c r="AH411" s="24"/>
      <c r="AI411" s="24"/>
      <c r="AJ411" s="24"/>
      <c r="AK411" s="24"/>
      <c r="AL411" s="24"/>
      <c r="AM411" s="24"/>
      <c r="AN411" s="24"/>
      <c r="AO411" s="24"/>
      <c r="AP411" s="24"/>
      <c r="AQ411" s="24"/>
      <c r="AR411" s="24"/>
      <c r="AS411" s="24"/>
      <c r="AT411" s="24"/>
      <c r="AU411" s="24"/>
      <c r="AV411" s="24"/>
      <c r="AW411" s="24"/>
      <c r="AX411" s="24"/>
      <c r="AY411" s="24"/>
      <c r="AZ411" s="24"/>
    </row>
    <row r="412" ht="15.75" customHeight="1">
      <c r="A412" s="70"/>
      <c r="B412" s="71"/>
      <c r="C412" s="70"/>
      <c r="D412" s="72"/>
      <c r="E412" s="73"/>
      <c r="F412" s="73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  <c r="AF412" s="24"/>
      <c r="AG412" s="24"/>
      <c r="AH412" s="24"/>
      <c r="AI412" s="24"/>
      <c r="AJ412" s="24"/>
      <c r="AK412" s="24"/>
      <c r="AL412" s="24"/>
      <c r="AM412" s="24"/>
      <c r="AN412" s="24"/>
      <c r="AO412" s="24"/>
      <c r="AP412" s="24"/>
      <c r="AQ412" s="24"/>
      <c r="AR412" s="24"/>
      <c r="AS412" s="24"/>
      <c r="AT412" s="24"/>
      <c r="AU412" s="24"/>
      <c r="AV412" s="24"/>
      <c r="AW412" s="24"/>
      <c r="AX412" s="24"/>
      <c r="AY412" s="24"/>
      <c r="AZ412" s="24"/>
    </row>
    <row r="413" ht="15.75" customHeight="1">
      <c r="A413" s="70"/>
      <c r="B413" s="71"/>
      <c r="C413" s="70"/>
      <c r="D413" s="72"/>
      <c r="E413" s="73"/>
      <c r="F413" s="73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  <c r="AF413" s="24"/>
      <c r="AG413" s="24"/>
      <c r="AH413" s="24"/>
      <c r="AI413" s="24"/>
      <c r="AJ413" s="24"/>
      <c r="AK413" s="24"/>
      <c r="AL413" s="24"/>
      <c r="AM413" s="24"/>
      <c r="AN413" s="24"/>
      <c r="AO413" s="24"/>
      <c r="AP413" s="24"/>
      <c r="AQ413" s="24"/>
      <c r="AR413" s="24"/>
      <c r="AS413" s="24"/>
      <c r="AT413" s="24"/>
      <c r="AU413" s="24"/>
      <c r="AV413" s="24"/>
      <c r="AW413" s="24"/>
      <c r="AX413" s="24"/>
      <c r="AY413" s="24"/>
      <c r="AZ413" s="24"/>
    </row>
    <row r="414" ht="15.75" customHeight="1">
      <c r="A414" s="70"/>
      <c r="B414" s="71"/>
      <c r="C414" s="70"/>
      <c r="D414" s="72"/>
      <c r="E414" s="73"/>
      <c r="F414" s="73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  <c r="AF414" s="24"/>
      <c r="AG414" s="24"/>
      <c r="AH414" s="24"/>
      <c r="AI414" s="24"/>
      <c r="AJ414" s="24"/>
      <c r="AK414" s="24"/>
      <c r="AL414" s="24"/>
      <c r="AM414" s="24"/>
      <c r="AN414" s="24"/>
      <c r="AO414" s="24"/>
      <c r="AP414" s="24"/>
      <c r="AQ414" s="24"/>
      <c r="AR414" s="24"/>
      <c r="AS414" s="24"/>
      <c r="AT414" s="24"/>
      <c r="AU414" s="24"/>
      <c r="AV414" s="24"/>
      <c r="AW414" s="24"/>
      <c r="AX414" s="24"/>
      <c r="AY414" s="24"/>
      <c r="AZ414" s="24"/>
    </row>
    <row r="415" ht="15.75" customHeight="1">
      <c r="A415" s="70"/>
      <c r="B415" s="71"/>
      <c r="C415" s="70"/>
      <c r="D415" s="72"/>
      <c r="E415" s="73"/>
      <c r="F415" s="73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  <c r="AF415" s="24"/>
      <c r="AG415" s="24"/>
      <c r="AH415" s="24"/>
      <c r="AI415" s="24"/>
      <c r="AJ415" s="24"/>
      <c r="AK415" s="24"/>
      <c r="AL415" s="24"/>
      <c r="AM415" s="24"/>
      <c r="AN415" s="24"/>
      <c r="AO415" s="24"/>
      <c r="AP415" s="24"/>
      <c r="AQ415" s="24"/>
      <c r="AR415" s="24"/>
      <c r="AS415" s="24"/>
      <c r="AT415" s="24"/>
      <c r="AU415" s="24"/>
      <c r="AV415" s="24"/>
      <c r="AW415" s="24"/>
      <c r="AX415" s="24"/>
      <c r="AY415" s="24"/>
      <c r="AZ415" s="24"/>
    </row>
    <row r="416" ht="15.75" customHeight="1">
      <c r="A416" s="70"/>
      <c r="B416" s="71"/>
      <c r="C416" s="70"/>
      <c r="D416" s="72"/>
      <c r="E416" s="73"/>
      <c r="F416" s="73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  <c r="AF416" s="24"/>
      <c r="AG416" s="24"/>
      <c r="AH416" s="24"/>
      <c r="AI416" s="24"/>
      <c r="AJ416" s="24"/>
      <c r="AK416" s="24"/>
      <c r="AL416" s="24"/>
      <c r="AM416" s="24"/>
      <c r="AN416" s="24"/>
      <c r="AO416" s="24"/>
      <c r="AP416" s="24"/>
      <c r="AQ416" s="24"/>
      <c r="AR416" s="24"/>
      <c r="AS416" s="24"/>
      <c r="AT416" s="24"/>
      <c r="AU416" s="24"/>
      <c r="AV416" s="24"/>
      <c r="AW416" s="24"/>
      <c r="AX416" s="24"/>
      <c r="AY416" s="24"/>
      <c r="AZ416" s="24"/>
    </row>
    <row r="417" ht="15.75" customHeight="1">
      <c r="A417" s="70"/>
      <c r="B417" s="71"/>
      <c r="C417" s="70"/>
      <c r="D417" s="72"/>
      <c r="E417" s="73"/>
      <c r="F417" s="73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  <c r="AF417" s="24"/>
      <c r="AG417" s="24"/>
      <c r="AH417" s="24"/>
      <c r="AI417" s="24"/>
      <c r="AJ417" s="24"/>
      <c r="AK417" s="24"/>
      <c r="AL417" s="24"/>
      <c r="AM417" s="24"/>
      <c r="AN417" s="24"/>
      <c r="AO417" s="24"/>
      <c r="AP417" s="24"/>
      <c r="AQ417" s="24"/>
      <c r="AR417" s="24"/>
      <c r="AS417" s="24"/>
      <c r="AT417" s="24"/>
      <c r="AU417" s="24"/>
      <c r="AV417" s="24"/>
      <c r="AW417" s="24"/>
      <c r="AX417" s="24"/>
      <c r="AY417" s="24"/>
      <c r="AZ417" s="24"/>
    </row>
    <row r="418" ht="15.75" customHeight="1">
      <c r="A418" s="70"/>
      <c r="B418" s="71"/>
      <c r="C418" s="70"/>
      <c r="D418" s="72"/>
      <c r="E418" s="73"/>
      <c r="F418" s="73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  <c r="AF418" s="24"/>
      <c r="AG418" s="24"/>
      <c r="AH418" s="24"/>
      <c r="AI418" s="24"/>
      <c r="AJ418" s="24"/>
      <c r="AK418" s="24"/>
      <c r="AL418" s="24"/>
      <c r="AM418" s="24"/>
      <c r="AN418" s="24"/>
      <c r="AO418" s="24"/>
      <c r="AP418" s="24"/>
      <c r="AQ418" s="24"/>
      <c r="AR418" s="24"/>
      <c r="AS418" s="24"/>
      <c r="AT418" s="24"/>
      <c r="AU418" s="24"/>
      <c r="AV418" s="24"/>
      <c r="AW418" s="24"/>
      <c r="AX418" s="24"/>
      <c r="AY418" s="24"/>
      <c r="AZ418" s="24"/>
    </row>
    <row r="419" ht="15.75" customHeight="1">
      <c r="A419" s="70"/>
      <c r="B419" s="71"/>
      <c r="C419" s="70"/>
      <c r="D419" s="72"/>
      <c r="E419" s="73"/>
      <c r="F419" s="73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  <c r="AF419" s="24"/>
      <c r="AG419" s="24"/>
      <c r="AH419" s="24"/>
      <c r="AI419" s="24"/>
      <c r="AJ419" s="24"/>
      <c r="AK419" s="24"/>
      <c r="AL419" s="24"/>
      <c r="AM419" s="24"/>
      <c r="AN419" s="24"/>
      <c r="AO419" s="24"/>
      <c r="AP419" s="24"/>
      <c r="AQ419" s="24"/>
      <c r="AR419" s="24"/>
      <c r="AS419" s="24"/>
      <c r="AT419" s="24"/>
      <c r="AU419" s="24"/>
      <c r="AV419" s="24"/>
      <c r="AW419" s="24"/>
      <c r="AX419" s="24"/>
      <c r="AY419" s="24"/>
      <c r="AZ419" s="24"/>
    </row>
    <row r="420" ht="15.75" customHeight="1">
      <c r="A420" s="70"/>
      <c r="B420" s="71"/>
      <c r="C420" s="70"/>
      <c r="D420" s="72"/>
      <c r="E420" s="73"/>
      <c r="F420" s="73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  <c r="AF420" s="24"/>
      <c r="AG420" s="24"/>
      <c r="AH420" s="24"/>
      <c r="AI420" s="24"/>
      <c r="AJ420" s="24"/>
      <c r="AK420" s="24"/>
      <c r="AL420" s="24"/>
      <c r="AM420" s="24"/>
      <c r="AN420" s="24"/>
      <c r="AO420" s="24"/>
      <c r="AP420" s="24"/>
      <c r="AQ420" s="24"/>
      <c r="AR420" s="24"/>
      <c r="AS420" s="24"/>
      <c r="AT420" s="24"/>
      <c r="AU420" s="24"/>
      <c r="AV420" s="24"/>
      <c r="AW420" s="24"/>
      <c r="AX420" s="24"/>
      <c r="AY420" s="24"/>
      <c r="AZ420" s="24"/>
    </row>
    <row r="421" ht="15.75" customHeight="1">
      <c r="A421" s="70"/>
      <c r="B421" s="71"/>
      <c r="C421" s="70"/>
      <c r="D421" s="72"/>
      <c r="E421" s="73"/>
      <c r="F421" s="73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  <c r="AT421" s="24"/>
      <c r="AU421" s="24"/>
      <c r="AV421" s="24"/>
      <c r="AW421" s="24"/>
      <c r="AX421" s="24"/>
      <c r="AY421" s="24"/>
      <c r="AZ421" s="24"/>
    </row>
    <row r="422" ht="15.75" customHeight="1">
      <c r="A422" s="70"/>
      <c r="B422" s="71"/>
      <c r="C422" s="70"/>
      <c r="D422" s="72"/>
      <c r="E422" s="73"/>
      <c r="F422" s="73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  <c r="AF422" s="24"/>
      <c r="AG422" s="24"/>
      <c r="AH422" s="24"/>
      <c r="AI422" s="24"/>
      <c r="AJ422" s="24"/>
      <c r="AK422" s="24"/>
      <c r="AL422" s="24"/>
      <c r="AM422" s="24"/>
      <c r="AN422" s="24"/>
      <c r="AO422" s="24"/>
      <c r="AP422" s="24"/>
      <c r="AQ422" s="24"/>
      <c r="AR422" s="24"/>
      <c r="AS422" s="24"/>
      <c r="AT422" s="24"/>
      <c r="AU422" s="24"/>
      <c r="AV422" s="24"/>
      <c r="AW422" s="24"/>
      <c r="AX422" s="24"/>
      <c r="AY422" s="24"/>
      <c r="AZ422" s="24"/>
    </row>
    <row r="423" ht="15.75" customHeight="1">
      <c r="A423" s="70"/>
      <c r="B423" s="71"/>
      <c r="C423" s="70"/>
      <c r="D423" s="72"/>
      <c r="E423" s="73"/>
      <c r="F423" s="73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  <c r="AF423" s="24"/>
      <c r="AG423" s="24"/>
      <c r="AH423" s="24"/>
      <c r="AI423" s="24"/>
      <c r="AJ423" s="24"/>
      <c r="AK423" s="24"/>
      <c r="AL423" s="24"/>
      <c r="AM423" s="24"/>
      <c r="AN423" s="24"/>
      <c r="AO423" s="24"/>
      <c r="AP423" s="24"/>
      <c r="AQ423" s="24"/>
      <c r="AR423" s="24"/>
      <c r="AS423" s="24"/>
      <c r="AT423" s="24"/>
      <c r="AU423" s="24"/>
      <c r="AV423" s="24"/>
      <c r="AW423" s="24"/>
      <c r="AX423" s="24"/>
      <c r="AY423" s="24"/>
      <c r="AZ423" s="24"/>
    </row>
    <row r="424" ht="15.75" customHeight="1">
      <c r="A424" s="70"/>
      <c r="B424" s="71"/>
      <c r="C424" s="70"/>
      <c r="D424" s="72"/>
      <c r="E424" s="73"/>
      <c r="F424" s="73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  <c r="AF424" s="24"/>
      <c r="AG424" s="24"/>
      <c r="AH424" s="24"/>
      <c r="AI424" s="24"/>
      <c r="AJ424" s="24"/>
      <c r="AK424" s="24"/>
      <c r="AL424" s="24"/>
      <c r="AM424" s="24"/>
      <c r="AN424" s="24"/>
      <c r="AO424" s="24"/>
      <c r="AP424" s="24"/>
      <c r="AQ424" s="24"/>
      <c r="AR424" s="24"/>
      <c r="AS424" s="24"/>
      <c r="AT424" s="24"/>
      <c r="AU424" s="24"/>
      <c r="AV424" s="24"/>
      <c r="AW424" s="24"/>
      <c r="AX424" s="24"/>
      <c r="AY424" s="24"/>
      <c r="AZ424" s="24"/>
    </row>
    <row r="425" ht="15.75" customHeight="1">
      <c r="A425" s="70"/>
      <c r="B425" s="71"/>
      <c r="C425" s="70"/>
      <c r="D425" s="72"/>
      <c r="E425" s="73"/>
      <c r="F425" s="73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  <c r="AF425" s="24"/>
      <c r="AG425" s="24"/>
      <c r="AH425" s="24"/>
      <c r="AI425" s="24"/>
      <c r="AJ425" s="24"/>
      <c r="AK425" s="24"/>
      <c r="AL425" s="24"/>
      <c r="AM425" s="24"/>
      <c r="AN425" s="24"/>
      <c r="AO425" s="24"/>
      <c r="AP425" s="24"/>
      <c r="AQ425" s="24"/>
      <c r="AR425" s="24"/>
      <c r="AS425" s="24"/>
      <c r="AT425" s="24"/>
      <c r="AU425" s="24"/>
      <c r="AV425" s="24"/>
      <c r="AW425" s="24"/>
      <c r="AX425" s="24"/>
      <c r="AY425" s="24"/>
      <c r="AZ425" s="24"/>
    </row>
    <row r="426" ht="15.75" customHeight="1">
      <c r="A426" s="70"/>
      <c r="B426" s="71"/>
      <c r="C426" s="70"/>
      <c r="D426" s="72"/>
      <c r="E426" s="73"/>
      <c r="F426" s="73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  <c r="AF426" s="24"/>
      <c r="AG426" s="24"/>
      <c r="AH426" s="24"/>
      <c r="AI426" s="24"/>
      <c r="AJ426" s="24"/>
      <c r="AK426" s="24"/>
      <c r="AL426" s="24"/>
      <c r="AM426" s="24"/>
      <c r="AN426" s="24"/>
      <c r="AO426" s="24"/>
      <c r="AP426" s="24"/>
      <c r="AQ426" s="24"/>
      <c r="AR426" s="24"/>
      <c r="AS426" s="24"/>
      <c r="AT426" s="24"/>
      <c r="AU426" s="24"/>
      <c r="AV426" s="24"/>
      <c r="AW426" s="24"/>
      <c r="AX426" s="24"/>
      <c r="AY426" s="24"/>
      <c r="AZ426" s="24"/>
    </row>
    <row r="427" ht="15.75" customHeight="1">
      <c r="A427" s="70"/>
      <c r="B427" s="71"/>
      <c r="C427" s="70"/>
      <c r="D427" s="72"/>
      <c r="E427" s="73"/>
      <c r="F427" s="73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  <c r="AF427" s="24"/>
      <c r="AG427" s="24"/>
      <c r="AH427" s="24"/>
      <c r="AI427" s="24"/>
      <c r="AJ427" s="24"/>
      <c r="AK427" s="24"/>
      <c r="AL427" s="24"/>
      <c r="AM427" s="24"/>
      <c r="AN427" s="24"/>
      <c r="AO427" s="24"/>
      <c r="AP427" s="24"/>
      <c r="AQ427" s="24"/>
      <c r="AR427" s="24"/>
      <c r="AS427" s="24"/>
      <c r="AT427" s="24"/>
      <c r="AU427" s="24"/>
      <c r="AV427" s="24"/>
      <c r="AW427" s="24"/>
      <c r="AX427" s="24"/>
      <c r="AY427" s="24"/>
      <c r="AZ427" s="24"/>
    </row>
    <row r="428" ht="15.75" customHeight="1">
      <c r="A428" s="70"/>
      <c r="B428" s="71"/>
      <c r="C428" s="70"/>
      <c r="D428" s="72"/>
      <c r="E428" s="73"/>
      <c r="F428" s="73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  <c r="AF428" s="24"/>
      <c r="AG428" s="24"/>
      <c r="AH428" s="24"/>
      <c r="AI428" s="24"/>
      <c r="AJ428" s="24"/>
      <c r="AK428" s="24"/>
      <c r="AL428" s="24"/>
      <c r="AM428" s="24"/>
      <c r="AN428" s="24"/>
      <c r="AO428" s="24"/>
      <c r="AP428" s="24"/>
      <c r="AQ428" s="24"/>
      <c r="AR428" s="24"/>
      <c r="AS428" s="24"/>
      <c r="AT428" s="24"/>
      <c r="AU428" s="24"/>
      <c r="AV428" s="24"/>
      <c r="AW428" s="24"/>
      <c r="AX428" s="24"/>
      <c r="AY428" s="24"/>
      <c r="AZ428" s="24"/>
    </row>
    <row r="429" ht="15.75" customHeight="1">
      <c r="A429" s="70"/>
      <c r="B429" s="71"/>
      <c r="C429" s="70"/>
      <c r="D429" s="72"/>
      <c r="E429" s="73"/>
      <c r="F429" s="73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  <c r="AF429" s="24"/>
      <c r="AG429" s="24"/>
      <c r="AH429" s="24"/>
      <c r="AI429" s="24"/>
      <c r="AJ429" s="24"/>
      <c r="AK429" s="24"/>
      <c r="AL429" s="24"/>
      <c r="AM429" s="24"/>
      <c r="AN429" s="24"/>
      <c r="AO429" s="24"/>
      <c r="AP429" s="24"/>
      <c r="AQ429" s="24"/>
      <c r="AR429" s="24"/>
      <c r="AS429" s="24"/>
      <c r="AT429" s="24"/>
      <c r="AU429" s="24"/>
      <c r="AV429" s="24"/>
      <c r="AW429" s="24"/>
      <c r="AX429" s="24"/>
      <c r="AY429" s="24"/>
      <c r="AZ429" s="24"/>
    </row>
    <row r="430" ht="15.75" customHeight="1">
      <c r="A430" s="70"/>
      <c r="B430" s="71"/>
      <c r="C430" s="70"/>
      <c r="D430" s="72"/>
      <c r="E430" s="73"/>
      <c r="F430" s="73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  <c r="AF430" s="24"/>
      <c r="AG430" s="24"/>
      <c r="AH430" s="24"/>
      <c r="AI430" s="24"/>
      <c r="AJ430" s="24"/>
      <c r="AK430" s="24"/>
      <c r="AL430" s="24"/>
      <c r="AM430" s="24"/>
      <c r="AN430" s="24"/>
      <c r="AO430" s="24"/>
      <c r="AP430" s="24"/>
      <c r="AQ430" s="24"/>
      <c r="AR430" s="24"/>
      <c r="AS430" s="24"/>
      <c r="AT430" s="24"/>
      <c r="AU430" s="24"/>
      <c r="AV430" s="24"/>
      <c r="AW430" s="24"/>
      <c r="AX430" s="24"/>
      <c r="AY430" s="24"/>
      <c r="AZ430" s="24"/>
    </row>
    <row r="431" ht="15.75" customHeight="1">
      <c r="A431" s="70"/>
      <c r="B431" s="71"/>
      <c r="C431" s="70"/>
      <c r="D431" s="72"/>
      <c r="E431" s="73"/>
      <c r="F431" s="73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  <c r="AF431" s="24"/>
      <c r="AG431" s="24"/>
      <c r="AH431" s="24"/>
      <c r="AI431" s="24"/>
      <c r="AJ431" s="24"/>
      <c r="AK431" s="24"/>
      <c r="AL431" s="24"/>
      <c r="AM431" s="24"/>
      <c r="AN431" s="24"/>
      <c r="AO431" s="24"/>
      <c r="AP431" s="24"/>
      <c r="AQ431" s="24"/>
      <c r="AR431" s="24"/>
      <c r="AS431" s="24"/>
      <c r="AT431" s="24"/>
      <c r="AU431" s="24"/>
      <c r="AV431" s="24"/>
      <c r="AW431" s="24"/>
      <c r="AX431" s="24"/>
      <c r="AY431" s="24"/>
      <c r="AZ431" s="24"/>
    </row>
    <row r="432" ht="15.75" customHeight="1">
      <c r="A432" s="70"/>
      <c r="B432" s="71"/>
      <c r="C432" s="70"/>
      <c r="D432" s="72"/>
      <c r="E432" s="73"/>
      <c r="F432" s="73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  <c r="AF432" s="24"/>
      <c r="AG432" s="24"/>
      <c r="AH432" s="24"/>
      <c r="AI432" s="24"/>
      <c r="AJ432" s="24"/>
      <c r="AK432" s="24"/>
      <c r="AL432" s="24"/>
      <c r="AM432" s="24"/>
      <c r="AN432" s="24"/>
      <c r="AO432" s="24"/>
      <c r="AP432" s="24"/>
      <c r="AQ432" s="24"/>
      <c r="AR432" s="24"/>
      <c r="AS432" s="24"/>
      <c r="AT432" s="24"/>
      <c r="AU432" s="24"/>
      <c r="AV432" s="24"/>
      <c r="AW432" s="24"/>
      <c r="AX432" s="24"/>
      <c r="AY432" s="24"/>
      <c r="AZ432" s="24"/>
    </row>
    <row r="433" ht="15.75" customHeight="1">
      <c r="A433" s="70"/>
      <c r="B433" s="71"/>
      <c r="C433" s="70"/>
      <c r="D433" s="72"/>
      <c r="E433" s="73"/>
      <c r="F433" s="73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  <c r="AF433" s="24"/>
      <c r="AG433" s="24"/>
      <c r="AH433" s="24"/>
      <c r="AI433" s="24"/>
      <c r="AJ433" s="24"/>
      <c r="AK433" s="24"/>
      <c r="AL433" s="24"/>
      <c r="AM433" s="24"/>
      <c r="AN433" s="24"/>
      <c r="AO433" s="24"/>
      <c r="AP433" s="24"/>
      <c r="AQ433" s="24"/>
      <c r="AR433" s="24"/>
      <c r="AS433" s="24"/>
      <c r="AT433" s="24"/>
      <c r="AU433" s="24"/>
      <c r="AV433" s="24"/>
      <c r="AW433" s="24"/>
      <c r="AX433" s="24"/>
      <c r="AY433" s="24"/>
      <c r="AZ433" s="24"/>
    </row>
    <row r="434" ht="15.75" customHeight="1">
      <c r="A434" s="70"/>
      <c r="B434" s="71"/>
      <c r="C434" s="70"/>
      <c r="D434" s="72"/>
      <c r="E434" s="73"/>
      <c r="F434" s="73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  <c r="AF434" s="24"/>
      <c r="AG434" s="24"/>
      <c r="AH434" s="24"/>
      <c r="AI434" s="24"/>
      <c r="AJ434" s="24"/>
      <c r="AK434" s="24"/>
      <c r="AL434" s="24"/>
      <c r="AM434" s="24"/>
      <c r="AN434" s="24"/>
      <c r="AO434" s="24"/>
      <c r="AP434" s="24"/>
      <c r="AQ434" s="24"/>
      <c r="AR434" s="24"/>
      <c r="AS434" s="24"/>
      <c r="AT434" s="24"/>
      <c r="AU434" s="24"/>
      <c r="AV434" s="24"/>
      <c r="AW434" s="24"/>
      <c r="AX434" s="24"/>
      <c r="AY434" s="24"/>
      <c r="AZ434" s="24"/>
    </row>
    <row r="435" ht="15.75" customHeight="1">
      <c r="A435" s="70"/>
      <c r="B435" s="71"/>
      <c r="C435" s="70"/>
      <c r="D435" s="72"/>
      <c r="E435" s="73"/>
      <c r="F435" s="73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  <c r="AF435" s="24"/>
      <c r="AG435" s="24"/>
      <c r="AH435" s="24"/>
      <c r="AI435" s="24"/>
      <c r="AJ435" s="24"/>
      <c r="AK435" s="24"/>
      <c r="AL435" s="24"/>
      <c r="AM435" s="24"/>
      <c r="AN435" s="24"/>
      <c r="AO435" s="24"/>
      <c r="AP435" s="24"/>
      <c r="AQ435" s="24"/>
      <c r="AR435" s="24"/>
      <c r="AS435" s="24"/>
      <c r="AT435" s="24"/>
      <c r="AU435" s="24"/>
      <c r="AV435" s="24"/>
      <c r="AW435" s="24"/>
      <c r="AX435" s="24"/>
      <c r="AY435" s="24"/>
      <c r="AZ435" s="24"/>
    </row>
    <row r="436" ht="15.75" customHeight="1">
      <c r="A436" s="70"/>
      <c r="B436" s="71"/>
      <c r="C436" s="70"/>
      <c r="D436" s="72"/>
      <c r="E436" s="73"/>
      <c r="F436" s="73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  <c r="AF436" s="24"/>
      <c r="AG436" s="24"/>
      <c r="AH436" s="24"/>
      <c r="AI436" s="24"/>
      <c r="AJ436" s="24"/>
      <c r="AK436" s="24"/>
      <c r="AL436" s="24"/>
      <c r="AM436" s="24"/>
      <c r="AN436" s="24"/>
      <c r="AO436" s="24"/>
      <c r="AP436" s="24"/>
      <c r="AQ436" s="24"/>
      <c r="AR436" s="24"/>
      <c r="AS436" s="24"/>
      <c r="AT436" s="24"/>
      <c r="AU436" s="24"/>
      <c r="AV436" s="24"/>
      <c r="AW436" s="24"/>
      <c r="AX436" s="24"/>
      <c r="AY436" s="24"/>
      <c r="AZ436" s="24"/>
    </row>
    <row r="437" ht="15.75" customHeight="1">
      <c r="A437" s="70"/>
      <c r="B437" s="71"/>
      <c r="C437" s="70"/>
      <c r="D437" s="72"/>
      <c r="E437" s="73"/>
      <c r="F437" s="73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  <c r="AF437" s="24"/>
      <c r="AG437" s="24"/>
      <c r="AH437" s="24"/>
      <c r="AI437" s="24"/>
      <c r="AJ437" s="24"/>
      <c r="AK437" s="24"/>
      <c r="AL437" s="24"/>
      <c r="AM437" s="24"/>
      <c r="AN437" s="24"/>
      <c r="AO437" s="24"/>
      <c r="AP437" s="24"/>
      <c r="AQ437" s="24"/>
      <c r="AR437" s="24"/>
      <c r="AS437" s="24"/>
      <c r="AT437" s="24"/>
      <c r="AU437" s="24"/>
      <c r="AV437" s="24"/>
      <c r="AW437" s="24"/>
      <c r="AX437" s="24"/>
      <c r="AY437" s="24"/>
      <c r="AZ437" s="24"/>
    </row>
    <row r="438" ht="15.75" customHeight="1">
      <c r="A438" s="70"/>
      <c r="B438" s="71"/>
      <c r="C438" s="70"/>
      <c r="D438" s="72"/>
      <c r="E438" s="73"/>
      <c r="F438" s="73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  <c r="AF438" s="24"/>
      <c r="AG438" s="24"/>
      <c r="AH438" s="24"/>
      <c r="AI438" s="24"/>
      <c r="AJ438" s="24"/>
      <c r="AK438" s="24"/>
      <c r="AL438" s="24"/>
      <c r="AM438" s="24"/>
      <c r="AN438" s="24"/>
      <c r="AO438" s="24"/>
      <c r="AP438" s="24"/>
      <c r="AQ438" s="24"/>
      <c r="AR438" s="24"/>
      <c r="AS438" s="24"/>
      <c r="AT438" s="24"/>
      <c r="AU438" s="24"/>
      <c r="AV438" s="24"/>
      <c r="AW438" s="24"/>
      <c r="AX438" s="24"/>
      <c r="AY438" s="24"/>
      <c r="AZ438" s="24"/>
    </row>
    <row r="439" ht="15.75" customHeight="1">
      <c r="A439" s="70"/>
      <c r="B439" s="71"/>
      <c r="C439" s="70"/>
      <c r="D439" s="72"/>
      <c r="E439" s="73"/>
      <c r="F439" s="73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  <c r="AR439" s="24"/>
      <c r="AS439" s="24"/>
      <c r="AT439" s="24"/>
      <c r="AU439" s="24"/>
      <c r="AV439" s="24"/>
      <c r="AW439" s="24"/>
      <c r="AX439" s="24"/>
      <c r="AY439" s="24"/>
      <c r="AZ439" s="24"/>
    </row>
    <row r="440" ht="15.75" customHeight="1">
      <c r="A440" s="70"/>
      <c r="B440" s="71"/>
      <c r="C440" s="70"/>
      <c r="D440" s="72"/>
      <c r="E440" s="73"/>
      <c r="F440" s="73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  <c r="AF440" s="24"/>
      <c r="AG440" s="24"/>
      <c r="AH440" s="24"/>
      <c r="AI440" s="24"/>
      <c r="AJ440" s="24"/>
      <c r="AK440" s="24"/>
      <c r="AL440" s="24"/>
      <c r="AM440" s="24"/>
      <c r="AN440" s="24"/>
      <c r="AO440" s="24"/>
      <c r="AP440" s="24"/>
      <c r="AQ440" s="24"/>
      <c r="AR440" s="24"/>
      <c r="AS440" s="24"/>
      <c r="AT440" s="24"/>
      <c r="AU440" s="24"/>
      <c r="AV440" s="24"/>
      <c r="AW440" s="24"/>
      <c r="AX440" s="24"/>
      <c r="AY440" s="24"/>
      <c r="AZ440" s="24"/>
    </row>
    <row r="441" ht="15.75" customHeight="1">
      <c r="A441" s="70"/>
      <c r="B441" s="71"/>
      <c r="C441" s="70"/>
      <c r="D441" s="72"/>
      <c r="E441" s="73"/>
      <c r="F441" s="73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  <c r="AF441" s="24"/>
      <c r="AG441" s="24"/>
      <c r="AH441" s="24"/>
      <c r="AI441" s="24"/>
      <c r="AJ441" s="24"/>
      <c r="AK441" s="24"/>
      <c r="AL441" s="24"/>
      <c r="AM441" s="24"/>
      <c r="AN441" s="24"/>
      <c r="AO441" s="24"/>
      <c r="AP441" s="24"/>
      <c r="AQ441" s="24"/>
      <c r="AR441" s="24"/>
      <c r="AS441" s="24"/>
      <c r="AT441" s="24"/>
      <c r="AU441" s="24"/>
      <c r="AV441" s="24"/>
      <c r="AW441" s="24"/>
      <c r="AX441" s="24"/>
      <c r="AY441" s="24"/>
      <c r="AZ441" s="24"/>
    </row>
    <row r="442" ht="15.75" customHeight="1">
      <c r="A442" s="70"/>
      <c r="B442" s="71"/>
      <c r="C442" s="70"/>
      <c r="D442" s="72"/>
      <c r="E442" s="73"/>
      <c r="F442" s="73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  <c r="AF442" s="24"/>
      <c r="AG442" s="24"/>
      <c r="AH442" s="24"/>
      <c r="AI442" s="24"/>
      <c r="AJ442" s="24"/>
      <c r="AK442" s="24"/>
      <c r="AL442" s="24"/>
      <c r="AM442" s="24"/>
      <c r="AN442" s="24"/>
      <c r="AO442" s="24"/>
      <c r="AP442" s="24"/>
      <c r="AQ442" s="24"/>
      <c r="AR442" s="24"/>
      <c r="AS442" s="24"/>
      <c r="AT442" s="24"/>
      <c r="AU442" s="24"/>
      <c r="AV442" s="24"/>
      <c r="AW442" s="24"/>
      <c r="AX442" s="24"/>
      <c r="AY442" s="24"/>
      <c r="AZ442" s="24"/>
    </row>
    <row r="443" ht="15.75" customHeight="1">
      <c r="A443" s="70"/>
      <c r="B443" s="71"/>
      <c r="C443" s="70"/>
      <c r="D443" s="72"/>
      <c r="E443" s="73"/>
      <c r="F443" s="73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  <c r="AF443" s="24"/>
      <c r="AG443" s="24"/>
      <c r="AH443" s="24"/>
      <c r="AI443" s="24"/>
      <c r="AJ443" s="24"/>
      <c r="AK443" s="24"/>
      <c r="AL443" s="24"/>
      <c r="AM443" s="24"/>
      <c r="AN443" s="24"/>
      <c r="AO443" s="24"/>
      <c r="AP443" s="24"/>
      <c r="AQ443" s="24"/>
      <c r="AR443" s="24"/>
      <c r="AS443" s="24"/>
      <c r="AT443" s="24"/>
      <c r="AU443" s="24"/>
      <c r="AV443" s="24"/>
      <c r="AW443" s="24"/>
      <c r="AX443" s="24"/>
      <c r="AY443" s="24"/>
      <c r="AZ443" s="24"/>
    </row>
    <row r="444" ht="15.75" customHeight="1">
      <c r="A444" s="70"/>
      <c r="B444" s="71"/>
      <c r="C444" s="70"/>
      <c r="D444" s="72"/>
      <c r="E444" s="73"/>
      <c r="F444" s="73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  <c r="AF444" s="24"/>
      <c r="AG444" s="24"/>
      <c r="AH444" s="24"/>
      <c r="AI444" s="24"/>
      <c r="AJ444" s="24"/>
      <c r="AK444" s="24"/>
      <c r="AL444" s="24"/>
      <c r="AM444" s="24"/>
      <c r="AN444" s="24"/>
      <c r="AO444" s="24"/>
      <c r="AP444" s="24"/>
      <c r="AQ444" s="24"/>
      <c r="AR444" s="24"/>
      <c r="AS444" s="24"/>
      <c r="AT444" s="24"/>
      <c r="AU444" s="24"/>
      <c r="AV444" s="24"/>
      <c r="AW444" s="24"/>
      <c r="AX444" s="24"/>
      <c r="AY444" s="24"/>
      <c r="AZ444" s="24"/>
    </row>
    <row r="445" ht="15.75" customHeight="1">
      <c r="A445" s="70"/>
      <c r="B445" s="71"/>
      <c r="C445" s="70"/>
      <c r="D445" s="72"/>
      <c r="E445" s="73"/>
      <c r="F445" s="73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  <c r="AF445" s="24"/>
      <c r="AG445" s="24"/>
      <c r="AH445" s="24"/>
      <c r="AI445" s="24"/>
      <c r="AJ445" s="24"/>
      <c r="AK445" s="24"/>
      <c r="AL445" s="24"/>
      <c r="AM445" s="24"/>
      <c r="AN445" s="24"/>
      <c r="AO445" s="24"/>
      <c r="AP445" s="24"/>
      <c r="AQ445" s="24"/>
      <c r="AR445" s="24"/>
      <c r="AS445" s="24"/>
      <c r="AT445" s="24"/>
      <c r="AU445" s="24"/>
      <c r="AV445" s="24"/>
      <c r="AW445" s="24"/>
      <c r="AX445" s="24"/>
      <c r="AY445" s="24"/>
      <c r="AZ445" s="24"/>
    </row>
    <row r="446" ht="15.75" customHeight="1">
      <c r="A446" s="70"/>
      <c r="B446" s="71"/>
      <c r="C446" s="70"/>
      <c r="D446" s="72"/>
      <c r="E446" s="73"/>
      <c r="F446" s="73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  <c r="AF446" s="24"/>
      <c r="AG446" s="24"/>
      <c r="AH446" s="24"/>
      <c r="AI446" s="24"/>
      <c r="AJ446" s="24"/>
      <c r="AK446" s="24"/>
      <c r="AL446" s="24"/>
      <c r="AM446" s="24"/>
      <c r="AN446" s="24"/>
      <c r="AO446" s="24"/>
      <c r="AP446" s="24"/>
      <c r="AQ446" s="24"/>
      <c r="AR446" s="24"/>
      <c r="AS446" s="24"/>
      <c r="AT446" s="24"/>
      <c r="AU446" s="24"/>
      <c r="AV446" s="24"/>
      <c r="AW446" s="24"/>
      <c r="AX446" s="24"/>
      <c r="AY446" s="24"/>
      <c r="AZ446" s="24"/>
    </row>
    <row r="447" ht="15.75" customHeight="1">
      <c r="A447" s="70"/>
      <c r="B447" s="71"/>
      <c r="C447" s="70"/>
      <c r="D447" s="72"/>
      <c r="E447" s="73"/>
      <c r="F447" s="73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  <c r="AF447" s="24"/>
      <c r="AG447" s="24"/>
      <c r="AH447" s="24"/>
      <c r="AI447" s="24"/>
      <c r="AJ447" s="24"/>
      <c r="AK447" s="24"/>
      <c r="AL447" s="24"/>
      <c r="AM447" s="24"/>
      <c r="AN447" s="24"/>
      <c r="AO447" s="24"/>
      <c r="AP447" s="24"/>
      <c r="AQ447" s="24"/>
      <c r="AR447" s="24"/>
      <c r="AS447" s="24"/>
      <c r="AT447" s="24"/>
      <c r="AU447" s="24"/>
      <c r="AV447" s="24"/>
      <c r="AW447" s="24"/>
      <c r="AX447" s="24"/>
      <c r="AY447" s="24"/>
      <c r="AZ447" s="24"/>
    </row>
    <row r="448" ht="15.75" customHeight="1">
      <c r="A448" s="70"/>
      <c r="B448" s="71"/>
      <c r="C448" s="70"/>
      <c r="D448" s="72"/>
      <c r="E448" s="73"/>
      <c r="F448" s="73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  <c r="AF448" s="24"/>
      <c r="AG448" s="24"/>
      <c r="AH448" s="24"/>
      <c r="AI448" s="24"/>
      <c r="AJ448" s="24"/>
      <c r="AK448" s="24"/>
      <c r="AL448" s="24"/>
      <c r="AM448" s="24"/>
      <c r="AN448" s="24"/>
      <c r="AO448" s="24"/>
      <c r="AP448" s="24"/>
      <c r="AQ448" s="24"/>
      <c r="AR448" s="24"/>
      <c r="AS448" s="24"/>
      <c r="AT448" s="24"/>
      <c r="AU448" s="24"/>
      <c r="AV448" s="24"/>
      <c r="AW448" s="24"/>
      <c r="AX448" s="24"/>
      <c r="AY448" s="24"/>
      <c r="AZ448" s="24"/>
    </row>
    <row r="449" ht="15.75" customHeight="1">
      <c r="A449" s="70"/>
      <c r="B449" s="71"/>
      <c r="C449" s="70"/>
      <c r="D449" s="72"/>
      <c r="E449" s="73"/>
      <c r="F449" s="73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  <c r="AF449" s="24"/>
      <c r="AG449" s="24"/>
      <c r="AH449" s="24"/>
      <c r="AI449" s="24"/>
      <c r="AJ449" s="24"/>
      <c r="AK449" s="24"/>
      <c r="AL449" s="24"/>
      <c r="AM449" s="24"/>
      <c r="AN449" s="24"/>
      <c r="AO449" s="24"/>
      <c r="AP449" s="24"/>
      <c r="AQ449" s="24"/>
      <c r="AR449" s="24"/>
      <c r="AS449" s="24"/>
      <c r="AT449" s="24"/>
      <c r="AU449" s="24"/>
      <c r="AV449" s="24"/>
      <c r="AW449" s="24"/>
      <c r="AX449" s="24"/>
      <c r="AY449" s="24"/>
      <c r="AZ449" s="24"/>
    </row>
    <row r="450" ht="15.75" customHeight="1">
      <c r="A450" s="70"/>
      <c r="B450" s="71"/>
      <c r="C450" s="70"/>
      <c r="D450" s="72"/>
      <c r="E450" s="73"/>
      <c r="F450" s="73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  <c r="AF450" s="24"/>
      <c r="AG450" s="24"/>
      <c r="AH450" s="24"/>
      <c r="AI450" s="24"/>
      <c r="AJ450" s="24"/>
      <c r="AK450" s="24"/>
      <c r="AL450" s="24"/>
      <c r="AM450" s="24"/>
      <c r="AN450" s="24"/>
      <c r="AO450" s="24"/>
      <c r="AP450" s="24"/>
      <c r="AQ450" s="24"/>
      <c r="AR450" s="24"/>
      <c r="AS450" s="24"/>
      <c r="AT450" s="24"/>
      <c r="AU450" s="24"/>
      <c r="AV450" s="24"/>
      <c r="AW450" s="24"/>
      <c r="AX450" s="24"/>
      <c r="AY450" s="24"/>
      <c r="AZ450" s="24"/>
    </row>
    <row r="451" ht="15.75" customHeight="1">
      <c r="A451" s="70"/>
      <c r="B451" s="71"/>
      <c r="C451" s="70"/>
      <c r="D451" s="72"/>
      <c r="E451" s="73"/>
      <c r="F451" s="73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  <c r="AF451" s="24"/>
      <c r="AG451" s="24"/>
      <c r="AH451" s="24"/>
      <c r="AI451" s="24"/>
      <c r="AJ451" s="24"/>
      <c r="AK451" s="24"/>
      <c r="AL451" s="24"/>
      <c r="AM451" s="24"/>
      <c r="AN451" s="24"/>
      <c r="AO451" s="24"/>
      <c r="AP451" s="24"/>
      <c r="AQ451" s="24"/>
      <c r="AR451" s="24"/>
      <c r="AS451" s="24"/>
      <c r="AT451" s="24"/>
      <c r="AU451" s="24"/>
      <c r="AV451" s="24"/>
      <c r="AW451" s="24"/>
      <c r="AX451" s="24"/>
      <c r="AY451" s="24"/>
      <c r="AZ451" s="24"/>
    </row>
    <row r="452" ht="15.75" customHeight="1">
      <c r="A452" s="70"/>
      <c r="B452" s="71"/>
      <c r="C452" s="70"/>
      <c r="D452" s="72"/>
      <c r="E452" s="73"/>
      <c r="F452" s="73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  <c r="AF452" s="24"/>
      <c r="AG452" s="24"/>
      <c r="AH452" s="24"/>
      <c r="AI452" s="24"/>
      <c r="AJ452" s="24"/>
      <c r="AK452" s="24"/>
      <c r="AL452" s="24"/>
      <c r="AM452" s="24"/>
      <c r="AN452" s="24"/>
      <c r="AO452" s="24"/>
      <c r="AP452" s="24"/>
      <c r="AQ452" s="24"/>
      <c r="AR452" s="24"/>
      <c r="AS452" s="24"/>
      <c r="AT452" s="24"/>
      <c r="AU452" s="24"/>
      <c r="AV452" s="24"/>
      <c r="AW452" s="24"/>
      <c r="AX452" s="24"/>
      <c r="AY452" s="24"/>
      <c r="AZ452" s="24"/>
    </row>
    <row r="453" ht="15.75" customHeight="1">
      <c r="A453" s="70"/>
      <c r="B453" s="71"/>
      <c r="C453" s="70"/>
      <c r="D453" s="72"/>
      <c r="E453" s="73"/>
      <c r="F453" s="73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  <c r="AF453" s="24"/>
      <c r="AG453" s="24"/>
      <c r="AH453" s="24"/>
      <c r="AI453" s="24"/>
      <c r="AJ453" s="24"/>
      <c r="AK453" s="24"/>
      <c r="AL453" s="24"/>
      <c r="AM453" s="24"/>
      <c r="AN453" s="24"/>
      <c r="AO453" s="24"/>
      <c r="AP453" s="24"/>
      <c r="AQ453" s="24"/>
      <c r="AR453" s="24"/>
      <c r="AS453" s="24"/>
      <c r="AT453" s="24"/>
      <c r="AU453" s="24"/>
      <c r="AV453" s="24"/>
      <c r="AW453" s="24"/>
      <c r="AX453" s="24"/>
      <c r="AY453" s="24"/>
      <c r="AZ453" s="24"/>
    </row>
    <row r="454" ht="15.75" customHeight="1">
      <c r="A454" s="70"/>
      <c r="B454" s="71"/>
      <c r="C454" s="70"/>
      <c r="D454" s="72"/>
      <c r="E454" s="73"/>
      <c r="F454" s="73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  <c r="AF454" s="24"/>
      <c r="AG454" s="24"/>
      <c r="AH454" s="24"/>
      <c r="AI454" s="24"/>
      <c r="AJ454" s="24"/>
      <c r="AK454" s="24"/>
      <c r="AL454" s="24"/>
      <c r="AM454" s="24"/>
      <c r="AN454" s="24"/>
      <c r="AO454" s="24"/>
      <c r="AP454" s="24"/>
      <c r="AQ454" s="24"/>
      <c r="AR454" s="24"/>
      <c r="AS454" s="24"/>
      <c r="AT454" s="24"/>
      <c r="AU454" s="24"/>
      <c r="AV454" s="24"/>
      <c r="AW454" s="24"/>
      <c r="AX454" s="24"/>
      <c r="AY454" s="24"/>
      <c r="AZ454" s="24"/>
    </row>
    <row r="455" ht="15.75" customHeight="1">
      <c r="A455" s="70"/>
      <c r="B455" s="71"/>
      <c r="C455" s="70"/>
      <c r="D455" s="72"/>
      <c r="E455" s="73"/>
      <c r="F455" s="73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  <c r="AF455" s="24"/>
      <c r="AG455" s="24"/>
      <c r="AH455" s="24"/>
      <c r="AI455" s="24"/>
      <c r="AJ455" s="24"/>
      <c r="AK455" s="24"/>
      <c r="AL455" s="24"/>
      <c r="AM455" s="24"/>
      <c r="AN455" s="24"/>
      <c r="AO455" s="24"/>
      <c r="AP455" s="24"/>
      <c r="AQ455" s="24"/>
      <c r="AR455" s="24"/>
      <c r="AS455" s="24"/>
      <c r="AT455" s="24"/>
      <c r="AU455" s="24"/>
      <c r="AV455" s="24"/>
      <c r="AW455" s="24"/>
      <c r="AX455" s="24"/>
      <c r="AY455" s="24"/>
      <c r="AZ455" s="24"/>
    </row>
    <row r="456" ht="15.75" customHeight="1">
      <c r="A456" s="70"/>
      <c r="B456" s="71"/>
      <c r="C456" s="70"/>
      <c r="D456" s="72"/>
      <c r="E456" s="73"/>
      <c r="F456" s="73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  <c r="AF456" s="24"/>
      <c r="AG456" s="24"/>
      <c r="AH456" s="24"/>
      <c r="AI456" s="24"/>
      <c r="AJ456" s="24"/>
      <c r="AK456" s="24"/>
      <c r="AL456" s="24"/>
      <c r="AM456" s="24"/>
      <c r="AN456" s="24"/>
      <c r="AO456" s="24"/>
      <c r="AP456" s="24"/>
      <c r="AQ456" s="24"/>
      <c r="AR456" s="24"/>
      <c r="AS456" s="24"/>
      <c r="AT456" s="24"/>
      <c r="AU456" s="24"/>
      <c r="AV456" s="24"/>
      <c r="AW456" s="24"/>
      <c r="AX456" s="24"/>
      <c r="AY456" s="24"/>
      <c r="AZ456" s="24"/>
    </row>
    <row r="457" ht="15.75" customHeight="1">
      <c r="A457" s="70"/>
      <c r="B457" s="71"/>
      <c r="C457" s="70"/>
      <c r="D457" s="72"/>
      <c r="E457" s="73"/>
      <c r="F457" s="73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  <c r="AF457" s="24"/>
      <c r="AG457" s="24"/>
      <c r="AH457" s="24"/>
      <c r="AI457" s="24"/>
      <c r="AJ457" s="24"/>
      <c r="AK457" s="24"/>
      <c r="AL457" s="24"/>
      <c r="AM457" s="24"/>
      <c r="AN457" s="24"/>
      <c r="AO457" s="24"/>
      <c r="AP457" s="24"/>
      <c r="AQ457" s="24"/>
      <c r="AR457" s="24"/>
      <c r="AS457" s="24"/>
      <c r="AT457" s="24"/>
      <c r="AU457" s="24"/>
      <c r="AV457" s="24"/>
      <c r="AW457" s="24"/>
      <c r="AX457" s="24"/>
      <c r="AY457" s="24"/>
      <c r="AZ457" s="24"/>
    </row>
    <row r="458" ht="15.75" customHeight="1">
      <c r="A458" s="70"/>
      <c r="B458" s="71"/>
      <c r="C458" s="70"/>
      <c r="D458" s="72"/>
      <c r="E458" s="73"/>
      <c r="F458" s="73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  <c r="AF458" s="24"/>
      <c r="AG458" s="24"/>
      <c r="AH458" s="24"/>
      <c r="AI458" s="24"/>
      <c r="AJ458" s="24"/>
      <c r="AK458" s="24"/>
      <c r="AL458" s="24"/>
      <c r="AM458" s="24"/>
      <c r="AN458" s="24"/>
      <c r="AO458" s="24"/>
      <c r="AP458" s="24"/>
      <c r="AQ458" s="24"/>
      <c r="AR458" s="24"/>
      <c r="AS458" s="24"/>
      <c r="AT458" s="24"/>
      <c r="AU458" s="24"/>
      <c r="AV458" s="24"/>
      <c r="AW458" s="24"/>
      <c r="AX458" s="24"/>
      <c r="AY458" s="24"/>
      <c r="AZ458" s="24"/>
    </row>
    <row r="459" ht="15.75" customHeight="1">
      <c r="A459" s="70"/>
      <c r="B459" s="71"/>
      <c r="C459" s="70"/>
      <c r="D459" s="72"/>
      <c r="E459" s="73"/>
      <c r="F459" s="73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  <c r="AF459" s="24"/>
      <c r="AG459" s="24"/>
      <c r="AH459" s="24"/>
      <c r="AI459" s="24"/>
      <c r="AJ459" s="24"/>
      <c r="AK459" s="24"/>
      <c r="AL459" s="24"/>
      <c r="AM459" s="24"/>
      <c r="AN459" s="24"/>
      <c r="AO459" s="24"/>
      <c r="AP459" s="24"/>
      <c r="AQ459" s="24"/>
      <c r="AR459" s="24"/>
      <c r="AS459" s="24"/>
      <c r="AT459" s="24"/>
      <c r="AU459" s="24"/>
      <c r="AV459" s="24"/>
      <c r="AW459" s="24"/>
      <c r="AX459" s="24"/>
      <c r="AY459" s="24"/>
      <c r="AZ459" s="24"/>
    </row>
    <row r="460" ht="15.75" customHeight="1">
      <c r="A460" s="70"/>
      <c r="B460" s="71"/>
      <c r="C460" s="70"/>
      <c r="D460" s="72"/>
      <c r="E460" s="73"/>
      <c r="F460" s="73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  <c r="AF460" s="24"/>
      <c r="AG460" s="24"/>
      <c r="AH460" s="24"/>
      <c r="AI460" s="24"/>
      <c r="AJ460" s="24"/>
      <c r="AK460" s="24"/>
      <c r="AL460" s="24"/>
      <c r="AM460" s="24"/>
      <c r="AN460" s="24"/>
      <c r="AO460" s="24"/>
      <c r="AP460" s="24"/>
      <c r="AQ460" s="24"/>
      <c r="AR460" s="24"/>
      <c r="AS460" s="24"/>
      <c r="AT460" s="24"/>
      <c r="AU460" s="24"/>
      <c r="AV460" s="24"/>
      <c r="AW460" s="24"/>
      <c r="AX460" s="24"/>
      <c r="AY460" s="24"/>
      <c r="AZ460" s="24"/>
    </row>
    <row r="461" ht="15.75" customHeight="1">
      <c r="A461" s="70"/>
      <c r="B461" s="71"/>
      <c r="C461" s="70"/>
      <c r="D461" s="72"/>
      <c r="E461" s="73"/>
      <c r="F461" s="73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  <c r="AF461" s="24"/>
      <c r="AG461" s="24"/>
      <c r="AH461" s="24"/>
      <c r="AI461" s="24"/>
      <c r="AJ461" s="24"/>
      <c r="AK461" s="24"/>
      <c r="AL461" s="24"/>
      <c r="AM461" s="24"/>
      <c r="AN461" s="24"/>
      <c r="AO461" s="24"/>
      <c r="AP461" s="24"/>
      <c r="AQ461" s="24"/>
      <c r="AR461" s="24"/>
      <c r="AS461" s="24"/>
      <c r="AT461" s="24"/>
      <c r="AU461" s="24"/>
      <c r="AV461" s="24"/>
      <c r="AW461" s="24"/>
      <c r="AX461" s="24"/>
      <c r="AY461" s="24"/>
      <c r="AZ461" s="24"/>
    </row>
    <row r="462" ht="15.75" customHeight="1">
      <c r="A462" s="70"/>
      <c r="B462" s="71"/>
      <c r="C462" s="70"/>
      <c r="D462" s="72"/>
      <c r="E462" s="73"/>
      <c r="F462" s="73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  <c r="AF462" s="24"/>
      <c r="AG462" s="24"/>
      <c r="AH462" s="24"/>
      <c r="AI462" s="24"/>
      <c r="AJ462" s="24"/>
      <c r="AK462" s="24"/>
      <c r="AL462" s="24"/>
      <c r="AM462" s="24"/>
      <c r="AN462" s="24"/>
      <c r="AO462" s="24"/>
      <c r="AP462" s="24"/>
      <c r="AQ462" s="24"/>
      <c r="AR462" s="24"/>
      <c r="AS462" s="24"/>
      <c r="AT462" s="24"/>
      <c r="AU462" s="24"/>
      <c r="AV462" s="24"/>
      <c r="AW462" s="24"/>
      <c r="AX462" s="24"/>
      <c r="AY462" s="24"/>
      <c r="AZ462" s="24"/>
    </row>
    <row r="463" ht="15.75" customHeight="1">
      <c r="A463" s="70"/>
      <c r="B463" s="71"/>
      <c r="C463" s="70"/>
      <c r="D463" s="72"/>
      <c r="E463" s="73"/>
      <c r="F463" s="73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  <c r="AF463" s="24"/>
      <c r="AG463" s="24"/>
      <c r="AH463" s="24"/>
      <c r="AI463" s="24"/>
      <c r="AJ463" s="24"/>
      <c r="AK463" s="24"/>
      <c r="AL463" s="24"/>
      <c r="AM463" s="24"/>
      <c r="AN463" s="24"/>
      <c r="AO463" s="24"/>
      <c r="AP463" s="24"/>
      <c r="AQ463" s="24"/>
      <c r="AR463" s="24"/>
      <c r="AS463" s="24"/>
      <c r="AT463" s="24"/>
      <c r="AU463" s="24"/>
      <c r="AV463" s="24"/>
      <c r="AW463" s="24"/>
      <c r="AX463" s="24"/>
      <c r="AY463" s="24"/>
      <c r="AZ463" s="24"/>
    </row>
    <row r="464" ht="15.75" customHeight="1">
      <c r="A464" s="70"/>
      <c r="B464" s="71"/>
      <c r="C464" s="70"/>
      <c r="D464" s="72"/>
      <c r="E464" s="73"/>
      <c r="F464" s="73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  <c r="AF464" s="24"/>
      <c r="AG464" s="24"/>
      <c r="AH464" s="24"/>
      <c r="AI464" s="24"/>
      <c r="AJ464" s="24"/>
      <c r="AK464" s="24"/>
      <c r="AL464" s="24"/>
      <c r="AM464" s="24"/>
      <c r="AN464" s="24"/>
      <c r="AO464" s="24"/>
      <c r="AP464" s="24"/>
      <c r="AQ464" s="24"/>
      <c r="AR464" s="24"/>
      <c r="AS464" s="24"/>
      <c r="AT464" s="24"/>
      <c r="AU464" s="24"/>
      <c r="AV464" s="24"/>
      <c r="AW464" s="24"/>
      <c r="AX464" s="24"/>
      <c r="AY464" s="24"/>
      <c r="AZ464" s="24"/>
    </row>
    <row r="465" ht="15.75" customHeight="1">
      <c r="A465" s="70"/>
      <c r="B465" s="71"/>
      <c r="C465" s="70"/>
      <c r="D465" s="72"/>
      <c r="E465" s="73"/>
      <c r="F465" s="73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  <c r="AF465" s="24"/>
      <c r="AG465" s="24"/>
      <c r="AH465" s="24"/>
      <c r="AI465" s="24"/>
      <c r="AJ465" s="24"/>
      <c r="AK465" s="24"/>
      <c r="AL465" s="24"/>
      <c r="AM465" s="24"/>
      <c r="AN465" s="24"/>
      <c r="AO465" s="24"/>
      <c r="AP465" s="24"/>
      <c r="AQ465" s="24"/>
      <c r="AR465" s="24"/>
      <c r="AS465" s="24"/>
      <c r="AT465" s="24"/>
      <c r="AU465" s="24"/>
      <c r="AV465" s="24"/>
      <c r="AW465" s="24"/>
      <c r="AX465" s="24"/>
      <c r="AY465" s="24"/>
      <c r="AZ465" s="24"/>
    </row>
    <row r="466" ht="15.75" customHeight="1">
      <c r="A466" s="70"/>
      <c r="B466" s="71"/>
      <c r="C466" s="70"/>
      <c r="D466" s="72"/>
      <c r="E466" s="73"/>
      <c r="F466" s="73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  <c r="AF466" s="24"/>
      <c r="AG466" s="24"/>
      <c r="AH466" s="24"/>
      <c r="AI466" s="24"/>
      <c r="AJ466" s="24"/>
      <c r="AK466" s="24"/>
      <c r="AL466" s="24"/>
      <c r="AM466" s="24"/>
      <c r="AN466" s="24"/>
      <c r="AO466" s="24"/>
      <c r="AP466" s="24"/>
      <c r="AQ466" s="24"/>
      <c r="AR466" s="24"/>
      <c r="AS466" s="24"/>
      <c r="AT466" s="24"/>
      <c r="AU466" s="24"/>
      <c r="AV466" s="24"/>
      <c r="AW466" s="24"/>
      <c r="AX466" s="24"/>
      <c r="AY466" s="24"/>
      <c r="AZ466" s="24"/>
    </row>
    <row r="467" ht="15.75" customHeight="1">
      <c r="A467" s="70"/>
      <c r="B467" s="71"/>
      <c r="C467" s="70"/>
      <c r="D467" s="72"/>
      <c r="E467" s="73"/>
      <c r="F467" s="73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  <c r="AF467" s="24"/>
      <c r="AG467" s="24"/>
      <c r="AH467" s="24"/>
      <c r="AI467" s="24"/>
      <c r="AJ467" s="24"/>
      <c r="AK467" s="24"/>
      <c r="AL467" s="24"/>
      <c r="AM467" s="24"/>
      <c r="AN467" s="24"/>
      <c r="AO467" s="24"/>
      <c r="AP467" s="24"/>
      <c r="AQ467" s="24"/>
      <c r="AR467" s="24"/>
      <c r="AS467" s="24"/>
      <c r="AT467" s="24"/>
      <c r="AU467" s="24"/>
      <c r="AV467" s="24"/>
      <c r="AW467" s="24"/>
      <c r="AX467" s="24"/>
      <c r="AY467" s="24"/>
      <c r="AZ467" s="24"/>
    </row>
    <row r="468" ht="15.75" customHeight="1">
      <c r="A468" s="70"/>
      <c r="B468" s="71"/>
      <c r="C468" s="70"/>
      <c r="D468" s="72"/>
      <c r="E468" s="73"/>
      <c r="F468" s="73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  <c r="AF468" s="24"/>
      <c r="AG468" s="24"/>
      <c r="AH468" s="24"/>
      <c r="AI468" s="24"/>
      <c r="AJ468" s="24"/>
      <c r="AK468" s="24"/>
      <c r="AL468" s="24"/>
      <c r="AM468" s="24"/>
      <c r="AN468" s="24"/>
      <c r="AO468" s="24"/>
      <c r="AP468" s="24"/>
      <c r="AQ468" s="24"/>
      <c r="AR468" s="24"/>
      <c r="AS468" s="24"/>
      <c r="AT468" s="24"/>
      <c r="AU468" s="24"/>
      <c r="AV468" s="24"/>
      <c r="AW468" s="24"/>
      <c r="AX468" s="24"/>
      <c r="AY468" s="24"/>
      <c r="AZ468" s="24"/>
    </row>
    <row r="469" ht="15.75" customHeight="1">
      <c r="A469" s="70"/>
      <c r="B469" s="71"/>
      <c r="C469" s="70"/>
      <c r="D469" s="72"/>
      <c r="E469" s="73"/>
      <c r="F469" s="73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  <c r="AF469" s="24"/>
      <c r="AG469" s="24"/>
      <c r="AH469" s="24"/>
      <c r="AI469" s="24"/>
      <c r="AJ469" s="24"/>
      <c r="AK469" s="24"/>
      <c r="AL469" s="24"/>
      <c r="AM469" s="24"/>
      <c r="AN469" s="24"/>
      <c r="AO469" s="24"/>
      <c r="AP469" s="24"/>
      <c r="AQ469" s="24"/>
      <c r="AR469" s="24"/>
      <c r="AS469" s="24"/>
      <c r="AT469" s="24"/>
      <c r="AU469" s="24"/>
      <c r="AV469" s="24"/>
      <c r="AW469" s="24"/>
      <c r="AX469" s="24"/>
      <c r="AY469" s="24"/>
      <c r="AZ469" s="24"/>
    </row>
    <row r="470" ht="15.75" customHeight="1">
      <c r="A470" s="70"/>
      <c r="B470" s="71"/>
      <c r="C470" s="70"/>
      <c r="D470" s="72"/>
      <c r="E470" s="73"/>
      <c r="F470" s="73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  <c r="AF470" s="24"/>
      <c r="AG470" s="24"/>
      <c r="AH470" s="24"/>
      <c r="AI470" s="24"/>
      <c r="AJ470" s="24"/>
      <c r="AK470" s="24"/>
      <c r="AL470" s="24"/>
      <c r="AM470" s="24"/>
      <c r="AN470" s="24"/>
      <c r="AO470" s="24"/>
      <c r="AP470" s="24"/>
      <c r="AQ470" s="24"/>
      <c r="AR470" s="24"/>
      <c r="AS470" s="24"/>
      <c r="AT470" s="24"/>
      <c r="AU470" s="24"/>
      <c r="AV470" s="24"/>
      <c r="AW470" s="24"/>
      <c r="AX470" s="24"/>
      <c r="AY470" s="24"/>
      <c r="AZ470" s="24"/>
    </row>
    <row r="471" ht="15.75" customHeight="1">
      <c r="A471" s="70"/>
      <c r="B471" s="71"/>
      <c r="C471" s="70"/>
      <c r="D471" s="72"/>
      <c r="E471" s="73"/>
      <c r="F471" s="73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  <c r="AF471" s="24"/>
      <c r="AG471" s="24"/>
      <c r="AH471" s="24"/>
      <c r="AI471" s="24"/>
      <c r="AJ471" s="24"/>
      <c r="AK471" s="24"/>
      <c r="AL471" s="24"/>
      <c r="AM471" s="24"/>
      <c r="AN471" s="24"/>
      <c r="AO471" s="24"/>
      <c r="AP471" s="24"/>
      <c r="AQ471" s="24"/>
      <c r="AR471" s="24"/>
      <c r="AS471" s="24"/>
      <c r="AT471" s="24"/>
      <c r="AU471" s="24"/>
      <c r="AV471" s="24"/>
      <c r="AW471" s="24"/>
      <c r="AX471" s="24"/>
      <c r="AY471" s="24"/>
      <c r="AZ471" s="24"/>
    </row>
    <row r="472" ht="15.75" customHeight="1">
      <c r="A472" s="70"/>
      <c r="B472" s="71"/>
      <c r="C472" s="70"/>
      <c r="D472" s="72"/>
      <c r="E472" s="73"/>
      <c r="F472" s="73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  <c r="AF472" s="24"/>
      <c r="AG472" s="24"/>
      <c r="AH472" s="24"/>
      <c r="AI472" s="24"/>
      <c r="AJ472" s="24"/>
      <c r="AK472" s="24"/>
      <c r="AL472" s="24"/>
      <c r="AM472" s="24"/>
      <c r="AN472" s="24"/>
      <c r="AO472" s="24"/>
      <c r="AP472" s="24"/>
      <c r="AQ472" s="24"/>
      <c r="AR472" s="24"/>
      <c r="AS472" s="24"/>
      <c r="AT472" s="24"/>
      <c r="AU472" s="24"/>
      <c r="AV472" s="24"/>
      <c r="AW472" s="24"/>
      <c r="AX472" s="24"/>
      <c r="AY472" s="24"/>
      <c r="AZ472" s="24"/>
    </row>
    <row r="473" ht="15.75" customHeight="1">
      <c r="A473" s="70"/>
      <c r="B473" s="71"/>
      <c r="C473" s="70"/>
      <c r="D473" s="72"/>
      <c r="E473" s="73"/>
      <c r="F473" s="73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  <c r="AF473" s="24"/>
      <c r="AG473" s="24"/>
      <c r="AH473" s="24"/>
      <c r="AI473" s="24"/>
      <c r="AJ473" s="24"/>
      <c r="AK473" s="24"/>
      <c r="AL473" s="24"/>
      <c r="AM473" s="24"/>
      <c r="AN473" s="24"/>
      <c r="AO473" s="24"/>
      <c r="AP473" s="24"/>
      <c r="AQ473" s="24"/>
      <c r="AR473" s="24"/>
      <c r="AS473" s="24"/>
      <c r="AT473" s="24"/>
      <c r="AU473" s="24"/>
      <c r="AV473" s="24"/>
      <c r="AW473" s="24"/>
      <c r="AX473" s="24"/>
      <c r="AY473" s="24"/>
      <c r="AZ473" s="24"/>
    </row>
    <row r="474" ht="15.75" customHeight="1">
      <c r="A474" s="70"/>
      <c r="B474" s="71"/>
      <c r="C474" s="70"/>
      <c r="D474" s="72"/>
      <c r="E474" s="73"/>
      <c r="F474" s="73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  <c r="AF474" s="24"/>
      <c r="AG474" s="24"/>
      <c r="AH474" s="24"/>
      <c r="AI474" s="24"/>
      <c r="AJ474" s="24"/>
      <c r="AK474" s="24"/>
      <c r="AL474" s="24"/>
      <c r="AM474" s="24"/>
      <c r="AN474" s="24"/>
      <c r="AO474" s="24"/>
      <c r="AP474" s="24"/>
      <c r="AQ474" s="24"/>
      <c r="AR474" s="24"/>
      <c r="AS474" s="24"/>
      <c r="AT474" s="24"/>
      <c r="AU474" s="24"/>
      <c r="AV474" s="24"/>
      <c r="AW474" s="24"/>
      <c r="AX474" s="24"/>
      <c r="AY474" s="24"/>
      <c r="AZ474" s="24"/>
    </row>
    <row r="475" ht="15.75" customHeight="1">
      <c r="A475" s="70"/>
      <c r="B475" s="71"/>
      <c r="C475" s="70"/>
      <c r="D475" s="72"/>
      <c r="E475" s="73"/>
      <c r="F475" s="73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  <c r="AF475" s="24"/>
      <c r="AG475" s="24"/>
      <c r="AH475" s="24"/>
      <c r="AI475" s="24"/>
      <c r="AJ475" s="24"/>
      <c r="AK475" s="24"/>
      <c r="AL475" s="24"/>
      <c r="AM475" s="24"/>
      <c r="AN475" s="24"/>
      <c r="AO475" s="24"/>
      <c r="AP475" s="24"/>
      <c r="AQ475" s="24"/>
      <c r="AR475" s="24"/>
      <c r="AS475" s="24"/>
      <c r="AT475" s="24"/>
      <c r="AU475" s="24"/>
      <c r="AV475" s="24"/>
      <c r="AW475" s="24"/>
      <c r="AX475" s="24"/>
      <c r="AY475" s="24"/>
      <c r="AZ475" s="24"/>
    </row>
    <row r="476" ht="15.75" customHeight="1">
      <c r="A476" s="70"/>
      <c r="B476" s="71"/>
      <c r="C476" s="70"/>
      <c r="D476" s="72"/>
      <c r="E476" s="73"/>
      <c r="F476" s="73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  <c r="AF476" s="24"/>
      <c r="AG476" s="24"/>
      <c r="AH476" s="24"/>
      <c r="AI476" s="24"/>
      <c r="AJ476" s="24"/>
      <c r="AK476" s="24"/>
      <c r="AL476" s="24"/>
      <c r="AM476" s="24"/>
      <c r="AN476" s="24"/>
      <c r="AO476" s="24"/>
      <c r="AP476" s="24"/>
      <c r="AQ476" s="24"/>
      <c r="AR476" s="24"/>
      <c r="AS476" s="24"/>
      <c r="AT476" s="24"/>
      <c r="AU476" s="24"/>
      <c r="AV476" s="24"/>
      <c r="AW476" s="24"/>
      <c r="AX476" s="24"/>
      <c r="AY476" s="24"/>
      <c r="AZ476" s="24"/>
    </row>
    <row r="477" ht="15.75" customHeight="1">
      <c r="A477" s="70"/>
      <c r="B477" s="71"/>
      <c r="C477" s="70"/>
      <c r="D477" s="72"/>
      <c r="E477" s="73"/>
      <c r="F477" s="73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  <c r="AF477" s="24"/>
      <c r="AG477" s="24"/>
      <c r="AH477" s="24"/>
      <c r="AI477" s="24"/>
      <c r="AJ477" s="24"/>
      <c r="AK477" s="24"/>
      <c r="AL477" s="24"/>
      <c r="AM477" s="24"/>
      <c r="AN477" s="24"/>
      <c r="AO477" s="24"/>
      <c r="AP477" s="24"/>
      <c r="AQ477" s="24"/>
      <c r="AR477" s="24"/>
      <c r="AS477" s="24"/>
      <c r="AT477" s="24"/>
      <c r="AU477" s="24"/>
      <c r="AV477" s="24"/>
      <c r="AW477" s="24"/>
      <c r="AX477" s="24"/>
      <c r="AY477" s="24"/>
      <c r="AZ477" s="24"/>
    </row>
    <row r="478" ht="15.75" customHeight="1">
      <c r="A478" s="70"/>
      <c r="B478" s="71"/>
      <c r="C478" s="70"/>
      <c r="D478" s="72"/>
      <c r="E478" s="73"/>
      <c r="F478" s="73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  <c r="AF478" s="24"/>
      <c r="AG478" s="24"/>
      <c r="AH478" s="24"/>
      <c r="AI478" s="24"/>
      <c r="AJ478" s="24"/>
      <c r="AK478" s="24"/>
      <c r="AL478" s="24"/>
      <c r="AM478" s="24"/>
      <c r="AN478" s="24"/>
      <c r="AO478" s="24"/>
      <c r="AP478" s="24"/>
      <c r="AQ478" s="24"/>
      <c r="AR478" s="24"/>
      <c r="AS478" s="24"/>
      <c r="AT478" s="24"/>
      <c r="AU478" s="24"/>
      <c r="AV478" s="24"/>
      <c r="AW478" s="24"/>
      <c r="AX478" s="24"/>
      <c r="AY478" s="24"/>
      <c r="AZ478" s="24"/>
    </row>
    <row r="479" ht="15.75" customHeight="1">
      <c r="A479" s="70"/>
      <c r="B479" s="71"/>
      <c r="C479" s="70"/>
      <c r="D479" s="72"/>
      <c r="E479" s="73"/>
      <c r="F479" s="73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  <c r="AF479" s="24"/>
      <c r="AG479" s="24"/>
      <c r="AH479" s="24"/>
      <c r="AI479" s="24"/>
      <c r="AJ479" s="24"/>
      <c r="AK479" s="24"/>
      <c r="AL479" s="24"/>
      <c r="AM479" s="24"/>
      <c r="AN479" s="24"/>
      <c r="AO479" s="24"/>
      <c r="AP479" s="24"/>
      <c r="AQ479" s="24"/>
      <c r="AR479" s="24"/>
      <c r="AS479" s="24"/>
      <c r="AT479" s="24"/>
      <c r="AU479" s="24"/>
      <c r="AV479" s="24"/>
      <c r="AW479" s="24"/>
      <c r="AX479" s="24"/>
      <c r="AY479" s="24"/>
      <c r="AZ479" s="24"/>
    </row>
    <row r="480" ht="15.75" customHeight="1">
      <c r="A480" s="70"/>
      <c r="B480" s="71"/>
      <c r="C480" s="70"/>
      <c r="D480" s="72"/>
      <c r="E480" s="73"/>
      <c r="F480" s="73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  <c r="AF480" s="24"/>
      <c r="AG480" s="24"/>
      <c r="AH480" s="24"/>
      <c r="AI480" s="24"/>
      <c r="AJ480" s="24"/>
      <c r="AK480" s="24"/>
      <c r="AL480" s="24"/>
      <c r="AM480" s="24"/>
      <c r="AN480" s="24"/>
      <c r="AO480" s="24"/>
      <c r="AP480" s="24"/>
      <c r="AQ480" s="24"/>
      <c r="AR480" s="24"/>
      <c r="AS480" s="24"/>
      <c r="AT480" s="24"/>
      <c r="AU480" s="24"/>
      <c r="AV480" s="24"/>
      <c r="AW480" s="24"/>
      <c r="AX480" s="24"/>
      <c r="AY480" s="24"/>
      <c r="AZ480" s="24"/>
    </row>
    <row r="481" ht="15.75" customHeight="1">
      <c r="A481" s="70"/>
      <c r="B481" s="71"/>
      <c r="C481" s="70"/>
      <c r="D481" s="72"/>
      <c r="E481" s="73"/>
      <c r="F481" s="73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  <c r="AF481" s="24"/>
      <c r="AG481" s="24"/>
      <c r="AH481" s="24"/>
      <c r="AI481" s="24"/>
      <c r="AJ481" s="24"/>
      <c r="AK481" s="24"/>
      <c r="AL481" s="24"/>
      <c r="AM481" s="24"/>
      <c r="AN481" s="24"/>
      <c r="AO481" s="24"/>
      <c r="AP481" s="24"/>
      <c r="AQ481" s="24"/>
      <c r="AR481" s="24"/>
      <c r="AS481" s="24"/>
      <c r="AT481" s="24"/>
      <c r="AU481" s="24"/>
      <c r="AV481" s="24"/>
      <c r="AW481" s="24"/>
      <c r="AX481" s="24"/>
      <c r="AY481" s="24"/>
      <c r="AZ481" s="24"/>
    </row>
    <row r="482" ht="15.75" customHeight="1">
      <c r="A482" s="70"/>
      <c r="B482" s="71"/>
      <c r="C482" s="70"/>
      <c r="D482" s="72"/>
      <c r="E482" s="73"/>
      <c r="F482" s="73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  <c r="AF482" s="24"/>
      <c r="AG482" s="24"/>
      <c r="AH482" s="24"/>
      <c r="AI482" s="24"/>
      <c r="AJ482" s="24"/>
      <c r="AK482" s="24"/>
      <c r="AL482" s="24"/>
      <c r="AM482" s="24"/>
      <c r="AN482" s="24"/>
      <c r="AO482" s="24"/>
      <c r="AP482" s="24"/>
      <c r="AQ482" s="24"/>
      <c r="AR482" s="24"/>
      <c r="AS482" s="24"/>
      <c r="AT482" s="24"/>
      <c r="AU482" s="24"/>
      <c r="AV482" s="24"/>
      <c r="AW482" s="24"/>
      <c r="AX482" s="24"/>
      <c r="AY482" s="24"/>
      <c r="AZ482" s="24"/>
    </row>
    <row r="483" ht="15.75" customHeight="1">
      <c r="A483" s="70"/>
      <c r="B483" s="71"/>
      <c r="C483" s="70"/>
      <c r="D483" s="72"/>
      <c r="E483" s="73"/>
      <c r="F483" s="73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  <c r="AF483" s="24"/>
      <c r="AG483" s="24"/>
      <c r="AH483" s="24"/>
      <c r="AI483" s="24"/>
      <c r="AJ483" s="24"/>
      <c r="AK483" s="24"/>
      <c r="AL483" s="24"/>
      <c r="AM483" s="24"/>
      <c r="AN483" s="24"/>
      <c r="AO483" s="24"/>
      <c r="AP483" s="24"/>
      <c r="AQ483" s="24"/>
      <c r="AR483" s="24"/>
      <c r="AS483" s="24"/>
      <c r="AT483" s="24"/>
      <c r="AU483" s="24"/>
      <c r="AV483" s="24"/>
      <c r="AW483" s="24"/>
      <c r="AX483" s="24"/>
      <c r="AY483" s="24"/>
      <c r="AZ483" s="24"/>
    </row>
    <row r="484" ht="15.75" customHeight="1">
      <c r="A484" s="70"/>
      <c r="B484" s="71"/>
      <c r="C484" s="70"/>
      <c r="D484" s="72"/>
      <c r="E484" s="73"/>
      <c r="F484" s="73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  <c r="AF484" s="24"/>
      <c r="AG484" s="24"/>
      <c r="AH484" s="24"/>
      <c r="AI484" s="24"/>
      <c r="AJ484" s="24"/>
      <c r="AK484" s="24"/>
      <c r="AL484" s="24"/>
      <c r="AM484" s="24"/>
      <c r="AN484" s="24"/>
      <c r="AO484" s="24"/>
      <c r="AP484" s="24"/>
      <c r="AQ484" s="24"/>
      <c r="AR484" s="24"/>
      <c r="AS484" s="24"/>
      <c r="AT484" s="24"/>
      <c r="AU484" s="24"/>
      <c r="AV484" s="24"/>
      <c r="AW484" s="24"/>
      <c r="AX484" s="24"/>
      <c r="AY484" s="24"/>
      <c r="AZ484" s="24"/>
    </row>
    <row r="485" ht="15.75" customHeight="1">
      <c r="A485" s="70"/>
      <c r="B485" s="71"/>
      <c r="C485" s="70"/>
      <c r="D485" s="72"/>
      <c r="E485" s="73"/>
      <c r="F485" s="73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  <c r="AF485" s="24"/>
      <c r="AG485" s="24"/>
      <c r="AH485" s="24"/>
      <c r="AI485" s="24"/>
      <c r="AJ485" s="24"/>
      <c r="AK485" s="24"/>
      <c r="AL485" s="24"/>
      <c r="AM485" s="24"/>
      <c r="AN485" s="24"/>
      <c r="AO485" s="24"/>
      <c r="AP485" s="24"/>
      <c r="AQ485" s="24"/>
      <c r="AR485" s="24"/>
      <c r="AS485" s="24"/>
      <c r="AT485" s="24"/>
      <c r="AU485" s="24"/>
      <c r="AV485" s="24"/>
      <c r="AW485" s="24"/>
      <c r="AX485" s="24"/>
      <c r="AY485" s="24"/>
      <c r="AZ485" s="24"/>
    </row>
    <row r="486" ht="15.75" customHeight="1">
      <c r="A486" s="70"/>
      <c r="B486" s="71"/>
      <c r="C486" s="70"/>
      <c r="D486" s="72"/>
      <c r="E486" s="73"/>
      <c r="F486" s="73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  <c r="AF486" s="24"/>
      <c r="AG486" s="24"/>
      <c r="AH486" s="24"/>
      <c r="AI486" s="24"/>
      <c r="AJ486" s="24"/>
      <c r="AK486" s="24"/>
      <c r="AL486" s="24"/>
      <c r="AM486" s="24"/>
      <c r="AN486" s="24"/>
      <c r="AO486" s="24"/>
      <c r="AP486" s="24"/>
      <c r="AQ486" s="24"/>
      <c r="AR486" s="24"/>
      <c r="AS486" s="24"/>
      <c r="AT486" s="24"/>
      <c r="AU486" s="24"/>
      <c r="AV486" s="24"/>
      <c r="AW486" s="24"/>
      <c r="AX486" s="24"/>
      <c r="AY486" s="24"/>
      <c r="AZ486" s="24"/>
    </row>
    <row r="487" ht="15.75" customHeight="1">
      <c r="A487" s="70"/>
      <c r="B487" s="71"/>
      <c r="C487" s="70"/>
      <c r="D487" s="72"/>
      <c r="E487" s="73"/>
      <c r="F487" s="73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  <c r="AF487" s="24"/>
      <c r="AG487" s="24"/>
      <c r="AH487" s="24"/>
      <c r="AI487" s="24"/>
      <c r="AJ487" s="24"/>
      <c r="AK487" s="24"/>
      <c r="AL487" s="24"/>
      <c r="AM487" s="24"/>
      <c r="AN487" s="24"/>
      <c r="AO487" s="24"/>
      <c r="AP487" s="24"/>
      <c r="AQ487" s="24"/>
      <c r="AR487" s="24"/>
      <c r="AS487" s="24"/>
      <c r="AT487" s="24"/>
      <c r="AU487" s="24"/>
      <c r="AV487" s="24"/>
      <c r="AW487" s="24"/>
      <c r="AX487" s="24"/>
      <c r="AY487" s="24"/>
      <c r="AZ487" s="24"/>
    </row>
    <row r="488" ht="15.75" customHeight="1">
      <c r="A488" s="70"/>
      <c r="B488" s="71"/>
      <c r="C488" s="70"/>
      <c r="D488" s="72"/>
      <c r="E488" s="73"/>
      <c r="F488" s="73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  <c r="AF488" s="24"/>
      <c r="AG488" s="24"/>
      <c r="AH488" s="24"/>
      <c r="AI488" s="24"/>
      <c r="AJ488" s="24"/>
      <c r="AK488" s="24"/>
      <c r="AL488" s="24"/>
      <c r="AM488" s="24"/>
      <c r="AN488" s="24"/>
      <c r="AO488" s="24"/>
      <c r="AP488" s="24"/>
      <c r="AQ488" s="24"/>
      <c r="AR488" s="24"/>
      <c r="AS488" s="24"/>
      <c r="AT488" s="24"/>
      <c r="AU488" s="24"/>
      <c r="AV488" s="24"/>
      <c r="AW488" s="24"/>
      <c r="AX488" s="24"/>
      <c r="AY488" s="24"/>
      <c r="AZ488" s="24"/>
    </row>
    <row r="489" ht="15.75" customHeight="1">
      <c r="A489" s="70"/>
      <c r="B489" s="71"/>
      <c r="C489" s="70"/>
      <c r="D489" s="72"/>
      <c r="E489" s="73"/>
      <c r="F489" s="73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  <c r="AF489" s="24"/>
      <c r="AG489" s="24"/>
      <c r="AH489" s="24"/>
      <c r="AI489" s="24"/>
      <c r="AJ489" s="24"/>
      <c r="AK489" s="24"/>
      <c r="AL489" s="24"/>
      <c r="AM489" s="24"/>
      <c r="AN489" s="24"/>
      <c r="AO489" s="24"/>
      <c r="AP489" s="24"/>
      <c r="AQ489" s="24"/>
      <c r="AR489" s="24"/>
      <c r="AS489" s="24"/>
      <c r="AT489" s="24"/>
      <c r="AU489" s="24"/>
      <c r="AV489" s="24"/>
      <c r="AW489" s="24"/>
      <c r="AX489" s="24"/>
      <c r="AY489" s="24"/>
      <c r="AZ489" s="24"/>
    </row>
    <row r="490" ht="15.75" customHeight="1">
      <c r="A490" s="70"/>
      <c r="B490" s="71"/>
      <c r="C490" s="70"/>
      <c r="D490" s="72"/>
      <c r="E490" s="73"/>
      <c r="F490" s="73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  <c r="AF490" s="24"/>
      <c r="AG490" s="24"/>
      <c r="AH490" s="24"/>
      <c r="AI490" s="24"/>
      <c r="AJ490" s="24"/>
      <c r="AK490" s="24"/>
      <c r="AL490" s="24"/>
      <c r="AM490" s="24"/>
      <c r="AN490" s="24"/>
      <c r="AO490" s="24"/>
      <c r="AP490" s="24"/>
      <c r="AQ490" s="24"/>
      <c r="AR490" s="24"/>
      <c r="AS490" s="24"/>
      <c r="AT490" s="24"/>
      <c r="AU490" s="24"/>
      <c r="AV490" s="24"/>
      <c r="AW490" s="24"/>
      <c r="AX490" s="24"/>
      <c r="AY490" s="24"/>
      <c r="AZ490" s="24"/>
    </row>
    <row r="491" ht="15.75" customHeight="1">
      <c r="A491" s="70"/>
      <c r="B491" s="71"/>
      <c r="C491" s="70"/>
      <c r="D491" s="72"/>
      <c r="E491" s="73"/>
      <c r="F491" s="73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  <c r="AF491" s="24"/>
      <c r="AG491" s="24"/>
      <c r="AH491" s="24"/>
      <c r="AI491" s="24"/>
      <c r="AJ491" s="24"/>
      <c r="AK491" s="24"/>
      <c r="AL491" s="24"/>
      <c r="AM491" s="24"/>
      <c r="AN491" s="24"/>
      <c r="AO491" s="24"/>
      <c r="AP491" s="24"/>
      <c r="AQ491" s="24"/>
      <c r="AR491" s="24"/>
      <c r="AS491" s="24"/>
      <c r="AT491" s="24"/>
      <c r="AU491" s="24"/>
      <c r="AV491" s="24"/>
      <c r="AW491" s="24"/>
      <c r="AX491" s="24"/>
      <c r="AY491" s="24"/>
      <c r="AZ491" s="24"/>
    </row>
    <row r="492" ht="15.75" customHeight="1">
      <c r="A492" s="70"/>
      <c r="B492" s="71"/>
      <c r="C492" s="70"/>
      <c r="D492" s="72"/>
      <c r="E492" s="73"/>
      <c r="F492" s="73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  <c r="AF492" s="24"/>
      <c r="AG492" s="24"/>
      <c r="AH492" s="24"/>
      <c r="AI492" s="24"/>
      <c r="AJ492" s="24"/>
      <c r="AK492" s="24"/>
      <c r="AL492" s="24"/>
      <c r="AM492" s="24"/>
      <c r="AN492" s="24"/>
      <c r="AO492" s="24"/>
      <c r="AP492" s="24"/>
      <c r="AQ492" s="24"/>
      <c r="AR492" s="24"/>
      <c r="AS492" s="24"/>
      <c r="AT492" s="24"/>
      <c r="AU492" s="24"/>
      <c r="AV492" s="24"/>
      <c r="AW492" s="24"/>
      <c r="AX492" s="24"/>
      <c r="AY492" s="24"/>
      <c r="AZ492" s="24"/>
    </row>
    <row r="493" ht="15.75" customHeight="1">
      <c r="A493" s="70"/>
      <c r="B493" s="71"/>
      <c r="C493" s="70"/>
      <c r="D493" s="72"/>
      <c r="E493" s="73"/>
      <c r="F493" s="73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  <c r="AF493" s="24"/>
      <c r="AG493" s="24"/>
      <c r="AH493" s="24"/>
      <c r="AI493" s="24"/>
      <c r="AJ493" s="24"/>
      <c r="AK493" s="24"/>
      <c r="AL493" s="24"/>
      <c r="AM493" s="24"/>
      <c r="AN493" s="24"/>
      <c r="AO493" s="24"/>
      <c r="AP493" s="24"/>
      <c r="AQ493" s="24"/>
      <c r="AR493" s="24"/>
      <c r="AS493" s="24"/>
      <c r="AT493" s="24"/>
      <c r="AU493" s="24"/>
      <c r="AV493" s="24"/>
      <c r="AW493" s="24"/>
      <c r="AX493" s="24"/>
      <c r="AY493" s="24"/>
      <c r="AZ493" s="24"/>
    </row>
    <row r="494" ht="15.75" customHeight="1">
      <c r="A494" s="70"/>
      <c r="B494" s="71"/>
      <c r="C494" s="70"/>
      <c r="D494" s="72"/>
      <c r="E494" s="73"/>
      <c r="F494" s="73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  <c r="AF494" s="24"/>
      <c r="AG494" s="24"/>
      <c r="AH494" s="24"/>
      <c r="AI494" s="24"/>
      <c r="AJ494" s="24"/>
      <c r="AK494" s="24"/>
      <c r="AL494" s="24"/>
      <c r="AM494" s="24"/>
      <c r="AN494" s="24"/>
      <c r="AO494" s="24"/>
      <c r="AP494" s="24"/>
      <c r="AQ494" s="24"/>
      <c r="AR494" s="24"/>
      <c r="AS494" s="24"/>
      <c r="AT494" s="24"/>
      <c r="AU494" s="24"/>
      <c r="AV494" s="24"/>
      <c r="AW494" s="24"/>
      <c r="AX494" s="24"/>
      <c r="AY494" s="24"/>
      <c r="AZ494" s="24"/>
    </row>
    <row r="495" ht="15.75" customHeight="1">
      <c r="A495" s="70"/>
      <c r="B495" s="71"/>
      <c r="C495" s="70"/>
      <c r="D495" s="72"/>
      <c r="E495" s="73"/>
      <c r="F495" s="73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  <c r="AF495" s="24"/>
      <c r="AG495" s="24"/>
      <c r="AH495" s="24"/>
      <c r="AI495" s="24"/>
      <c r="AJ495" s="24"/>
      <c r="AK495" s="24"/>
      <c r="AL495" s="24"/>
      <c r="AM495" s="24"/>
      <c r="AN495" s="24"/>
      <c r="AO495" s="24"/>
      <c r="AP495" s="24"/>
      <c r="AQ495" s="24"/>
      <c r="AR495" s="24"/>
      <c r="AS495" s="24"/>
      <c r="AT495" s="24"/>
      <c r="AU495" s="24"/>
      <c r="AV495" s="24"/>
      <c r="AW495" s="24"/>
      <c r="AX495" s="24"/>
      <c r="AY495" s="24"/>
      <c r="AZ495" s="24"/>
    </row>
    <row r="496" ht="15.75" customHeight="1">
      <c r="A496" s="70"/>
      <c r="B496" s="71"/>
      <c r="C496" s="70"/>
      <c r="D496" s="72"/>
      <c r="E496" s="73"/>
      <c r="F496" s="73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  <c r="AF496" s="24"/>
      <c r="AG496" s="24"/>
      <c r="AH496" s="24"/>
      <c r="AI496" s="24"/>
      <c r="AJ496" s="24"/>
      <c r="AK496" s="24"/>
      <c r="AL496" s="24"/>
      <c r="AM496" s="24"/>
      <c r="AN496" s="24"/>
      <c r="AO496" s="24"/>
      <c r="AP496" s="24"/>
      <c r="AQ496" s="24"/>
      <c r="AR496" s="24"/>
      <c r="AS496" s="24"/>
      <c r="AT496" s="24"/>
      <c r="AU496" s="24"/>
      <c r="AV496" s="24"/>
      <c r="AW496" s="24"/>
      <c r="AX496" s="24"/>
      <c r="AY496" s="24"/>
      <c r="AZ496" s="24"/>
    </row>
    <row r="497" ht="15.75" customHeight="1">
      <c r="A497" s="70"/>
      <c r="B497" s="71"/>
      <c r="C497" s="70"/>
      <c r="D497" s="72"/>
      <c r="E497" s="73"/>
      <c r="F497" s="73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  <c r="AF497" s="24"/>
      <c r="AG497" s="24"/>
      <c r="AH497" s="24"/>
      <c r="AI497" s="24"/>
      <c r="AJ497" s="24"/>
      <c r="AK497" s="24"/>
      <c r="AL497" s="24"/>
      <c r="AM497" s="24"/>
      <c r="AN497" s="24"/>
      <c r="AO497" s="24"/>
      <c r="AP497" s="24"/>
      <c r="AQ497" s="24"/>
      <c r="AR497" s="24"/>
      <c r="AS497" s="24"/>
      <c r="AT497" s="24"/>
      <c r="AU497" s="24"/>
      <c r="AV497" s="24"/>
      <c r="AW497" s="24"/>
      <c r="AX497" s="24"/>
      <c r="AY497" s="24"/>
      <c r="AZ497" s="24"/>
    </row>
    <row r="498" ht="15.75" customHeight="1">
      <c r="A498" s="70"/>
      <c r="B498" s="71"/>
      <c r="C498" s="70"/>
      <c r="D498" s="72"/>
      <c r="E498" s="73"/>
      <c r="F498" s="73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  <c r="AF498" s="24"/>
      <c r="AG498" s="24"/>
      <c r="AH498" s="24"/>
      <c r="AI498" s="24"/>
      <c r="AJ498" s="24"/>
      <c r="AK498" s="24"/>
      <c r="AL498" s="24"/>
      <c r="AM498" s="24"/>
      <c r="AN498" s="24"/>
      <c r="AO498" s="24"/>
      <c r="AP498" s="24"/>
      <c r="AQ498" s="24"/>
      <c r="AR498" s="24"/>
      <c r="AS498" s="24"/>
      <c r="AT498" s="24"/>
      <c r="AU498" s="24"/>
      <c r="AV498" s="24"/>
      <c r="AW498" s="24"/>
      <c r="AX498" s="24"/>
      <c r="AY498" s="24"/>
      <c r="AZ498" s="24"/>
    </row>
    <row r="499" ht="15.75" customHeight="1">
      <c r="A499" s="70"/>
      <c r="B499" s="71"/>
      <c r="C499" s="70"/>
      <c r="D499" s="72"/>
      <c r="E499" s="73"/>
      <c r="F499" s="73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  <c r="AF499" s="24"/>
      <c r="AG499" s="24"/>
      <c r="AH499" s="24"/>
      <c r="AI499" s="24"/>
      <c r="AJ499" s="24"/>
      <c r="AK499" s="24"/>
      <c r="AL499" s="24"/>
      <c r="AM499" s="24"/>
      <c r="AN499" s="24"/>
      <c r="AO499" s="24"/>
      <c r="AP499" s="24"/>
      <c r="AQ499" s="24"/>
      <c r="AR499" s="24"/>
      <c r="AS499" s="24"/>
      <c r="AT499" s="24"/>
      <c r="AU499" s="24"/>
      <c r="AV499" s="24"/>
      <c r="AW499" s="24"/>
      <c r="AX499" s="24"/>
      <c r="AY499" s="24"/>
      <c r="AZ499" s="24"/>
    </row>
    <row r="500" ht="15.75" customHeight="1">
      <c r="A500" s="70"/>
      <c r="B500" s="71"/>
      <c r="C500" s="70"/>
      <c r="D500" s="72"/>
      <c r="E500" s="73"/>
      <c r="F500" s="73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  <c r="AF500" s="24"/>
      <c r="AG500" s="24"/>
      <c r="AH500" s="24"/>
      <c r="AI500" s="24"/>
      <c r="AJ500" s="24"/>
      <c r="AK500" s="24"/>
      <c r="AL500" s="24"/>
      <c r="AM500" s="24"/>
      <c r="AN500" s="24"/>
      <c r="AO500" s="24"/>
      <c r="AP500" s="24"/>
      <c r="AQ500" s="24"/>
      <c r="AR500" s="24"/>
      <c r="AS500" s="24"/>
      <c r="AT500" s="24"/>
      <c r="AU500" s="24"/>
      <c r="AV500" s="24"/>
      <c r="AW500" s="24"/>
      <c r="AX500" s="24"/>
      <c r="AY500" s="24"/>
      <c r="AZ500" s="24"/>
    </row>
    <row r="501" ht="15.75" customHeight="1">
      <c r="A501" s="70"/>
      <c r="B501" s="71"/>
      <c r="C501" s="70"/>
      <c r="D501" s="72"/>
      <c r="E501" s="73"/>
      <c r="F501" s="73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  <c r="AF501" s="24"/>
      <c r="AG501" s="24"/>
      <c r="AH501" s="24"/>
      <c r="AI501" s="24"/>
      <c r="AJ501" s="24"/>
      <c r="AK501" s="24"/>
      <c r="AL501" s="24"/>
      <c r="AM501" s="24"/>
      <c r="AN501" s="24"/>
      <c r="AO501" s="24"/>
      <c r="AP501" s="24"/>
      <c r="AQ501" s="24"/>
      <c r="AR501" s="24"/>
      <c r="AS501" s="24"/>
      <c r="AT501" s="24"/>
      <c r="AU501" s="24"/>
      <c r="AV501" s="24"/>
      <c r="AW501" s="24"/>
      <c r="AX501" s="24"/>
      <c r="AY501" s="24"/>
      <c r="AZ501" s="24"/>
    </row>
    <row r="502" ht="15.75" customHeight="1">
      <c r="A502" s="70"/>
      <c r="B502" s="71"/>
      <c r="C502" s="70"/>
      <c r="D502" s="72"/>
      <c r="E502" s="73"/>
      <c r="F502" s="73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  <c r="AF502" s="24"/>
      <c r="AG502" s="24"/>
      <c r="AH502" s="24"/>
      <c r="AI502" s="24"/>
      <c r="AJ502" s="24"/>
      <c r="AK502" s="24"/>
      <c r="AL502" s="24"/>
      <c r="AM502" s="24"/>
      <c r="AN502" s="24"/>
      <c r="AO502" s="24"/>
      <c r="AP502" s="24"/>
      <c r="AQ502" s="24"/>
      <c r="AR502" s="24"/>
      <c r="AS502" s="24"/>
      <c r="AT502" s="24"/>
      <c r="AU502" s="24"/>
      <c r="AV502" s="24"/>
      <c r="AW502" s="24"/>
      <c r="AX502" s="24"/>
      <c r="AY502" s="24"/>
      <c r="AZ502" s="24"/>
    </row>
    <row r="503" ht="15.75" customHeight="1">
      <c r="A503" s="70"/>
      <c r="B503" s="71"/>
      <c r="C503" s="70"/>
      <c r="D503" s="72"/>
      <c r="E503" s="73"/>
      <c r="F503" s="73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  <c r="AF503" s="24"/>
      <c r="AG503" s="24"/>
      <c r="AH503" s="24"/>
      <c r="AI503" s="24"/>
      <c r="AJ503" s="24"/>
      <c r="AK503" s="24"/>
      <c r="AL503" s="24"/>
      <c r="AM503" s="24"/>
      <c r="AN503" s="24"/>
      <c r="AO503" s="24"/>
      <c r="AP503" s="24"/>
      <c r="AQ503" s="24"/>
      <c r="AR503" s="24"/>
      <c r="AS503" s="24"/>
      <c r="AT503" s="24"/>
      <c r="AU503" s="24"/>
      <c r="AV503" s="24"/>
      <c r="AW503" s="24"/>
      <c r="AX503" s="24"/>
      <c r="AY503" s="24"/>
      <c r="AZ503" s="24"/>
    </row>
    <row r="504" ht="15.75" customHeight="1">
      <c r="A504" s="70"/>
      <c r="B504" s="71"/>
      <c r="C504" s="70"/>
      <c r="D504" s="72"/>
      <c r="E504" s="73"/>
      <c r="F504" s="73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  <c r="AP504" s="24"/>
      <c r="AQ504" s="24"/>
      <c r="AR504" s="24"/>
      <c r="AS504" s="24"/>
      <c r="AT504" s="24"/>
      <c r="AU504" s="24"/>
      <c r="AV504" s="24"/>
      <c r="AW504" s="24"/>
      <c r="AX504" s="24"/>
      <c r="AY504" s="24"/>
      <c r="AZ504" s="24"/>
    </row>
    <row r="505" ht="15.75" customHeight="1">
      <c r="A505" s="70"/>
      <c r="B505" s="71"/>
      <c r="C505" s="70"/>
      <c r="D505" s="72"/>
      <c r="E505" s="73"/>
      <c r="F505" s="73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  <c r="AF505" s="24"/>
      <c r="AG505" s="24"/>
      <c r="AH505" s="24"/>
      <c r="AI505" s="24"/>
      <c r="AJ505" s="24"/>
      <c r="AK505" s="24"/>
      <c r="AL505" s="24"/>
      <c r="AM505" s="24"/>
      <c r="AN505" s="24"/>
      <c r="AO505" s="24"/>
      <c r="AP505" s="24"/>
      <c r="AQ505" s="24"/>
      <c r="AR505" s="24"/>
      <c r="AS505" s="24"/>
      <c r="AT505" s="24"/>
      <c r="AU505" s="24"/>
      <c r="AV505" s="24"/>
      <c r="AW505" s="24"/>
      <c r="AX505" s="24"/>
      <c r="AY505" s="24"/>
      <c r="AZ505" s="24"/>
    </row>
    <row r="506" ht="15.75" customHeight="1">
      <c r="A506" s="70"/>
      <c r="B506" s="71"/>
      <c r="C506" s="70"/>
      <c r="D506" s="72"/>
      <c r="E506" s="73"/>
      <c r="F506" s="73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  <c r="AF506" s="24"/>
      <c r="AG506" s="24"/>
      <c r="AH506" s="24"/>
      <c r="AI506" s="24"/>
      <c r="AJ506" s="24"/>
      <c r="AK506" s="24"/>
      <c r="AL506" s="24"/>
      <c r="AM506" s="24"/>
      <c r="AN506" s="24"/>
      <c r="AO506" s="24"/>
      <c r="AP506" s="24"/>
      <c r="AQ506" s="24"/>
      <c r="AR506" s="24"/>
      <c r="AS506" s="24"/>
      <c r="AT506" s="24"/>
      <c r="AU506" s="24"/>
      <c r="AV506" s="24"/>
      <c r="AW506" s="24"/>
      <c r="AX506" s="24"/>
      <c r="AY506" s="24"/>
      <c r="AZ506" s="24"/>
    </row>
    <row r="507" ht="15.75" customHeight="1">
      <c r="A507" s="70"/>
      <c r="B507" s="71"/>
      <c r="C507" s="70"/>
      <c r="D507" s="72"/>
      <c r="E507" s="73"/>
      <c r="F507" s="73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  <c r="AF507" s="24"/>
      <c r="AG507" s="24"/>
      <c r="AH507" s="24"/>
      <c r="AI507" s="24"/>
      <c r="AJ507" s="24"/>
      <c r="AK507" s="24"/>
      <c r="AL507" s="24"/>
      <c r="AM507" s="24"/>
      <c r="AN507" s="24"/>
      <c r="AO507" s="24"/>
      <c r="AP507" s="24"/>
      <c r="AQ507" s="24"/>
      <c r="AR507" s="24"/>
      <c r="AS507" s="24"/>
      <c r="AT507" s="24"/>
      <c r="AU507" s="24"/>
      <c r="AV507" s="24"/>
      <c r="AW507" s="24"/>
      <c r="AX507" s="24"/>
      <c r="AY507" s="24"/>
      <c r="AZ507" s="24"/>
    </row>
    <row r="508" ht="15.75" customHeight="1">
      <c r="A508" s="70"/>
      <c r="B508" s="71"/>
      <c r="C508" s="70"/>
      <c r="D508" s="72"/>
      <c r="E508" s="73"/>
      <c r="F508" s="73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  <c r="AF508" s="24"/>
      <c r="AG508" s="24"/>
      <c r="AH508" s="24"/>
      <c r="AI508" s="24"/>
      <c r="AJ508" s="24"/>
      <c r="AK508" s="24"/>
      <c r="AL508" s="24"/>
      <c r="AM508" s="24"/>
      <c r="AN508" s="24"/>
      <c r="AO508" s="24"/>
      <c r="AP508" s="24"/>
      <c r="AQ508" s="24"/>
      <c r="AR508" s="24"/>
      <c r="AS508" s="24"/>
      <c r="AT508" s="24"/>
      <c r="AU508" s="24"/>
      <c r="AV508" s="24"/>
      <c r="AW508" s="24"/>
      <c r="AX508" s="24"/>
      <c r="AY508" s="24"/>
      <c r="AZ508" s="24"/>
    </row>
    <row r="509" ht="15.75" customHeight="1">
      <c r="A509" s="70"/>
      <c r="B509" s="71"/>
      <c r="C509" s="70"/>
      <c r="D509" s="72"/>
      <c r="E509" s="73"/>
      <c r="F509" s="73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  <c r="AF509" s="24"/>
      <c r="AG509" s="24"/>
      <c r="AH509" s="24"/>
      <c r="AI509" s="24"/>
      <c r="AJ509" s="24"/>
      <c r="AK509" s="24"/>
      <c r="AL509" s="24"/>
      <c r="AM509" s="24"/>
      <c r="AN509" s="24"/>
      <c r="AO509" s="24"/>
      <c r="AP509" s="24"/>
      <c r="AQ509" s="24"/>
      <c r="AR509" s="24"/>
      <c r="AS509" s="24"/>
      <c r="AT509" s="24"/>
      <c r="AU509" s="24"/>
      <c r="AV509" s="24"/>
      <c r="AW509" s="24"/>
      <c r="AX509" s="24"/>
      <c r="AY509" s="24"/>
      <c r="AZ509" s="24"/>
    </row>
    <row r="510" ht="15.75" customHeight="1">
      <c r="A510" s="70"/>
      <c r="B510" s="71"/>
      <c r="C510" s="70"/>
      <c r="D510" s="72"/>
      <c r="E510" s="73"/>
      <c r="F510" s="73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  <c r="AF510" s="24"/>
      <c r="AG510" s="24"/>
      <c r="AH510" s="24"/>
      <c r="AI510" s="24"/>
      <c r="AJ510" s="24"/>
      <c r="AK510" s="24"/>
      <c r="AL510" s="24"/>
      <c r="AM510" s="24"/>
      <c r="AN510" s="24"/>
      <c r="AO510" s="24"/>
      <c r="AP510" s="24"/>
      <c r="AQ510" s="24"/>
      <c r="AR510" s="24"/>
      <c r="AS510" s="24"/>
      <c r="AT510" s="24"/>
      <c r="AU510" s="24"/>
      <c r="AV510" s="24"/>
      <c r="AW510" s="24"/>
      <c r="AX510" s="24"/>
      <c r="AY510" s="24"/>
      <c r="AZ510" s="24"/>
    </row>
    <row r="511" ht="15.75" customHeight="1">
      <c r="A511" s="70"/>
      <c r="B511" s="71"/>
      <c r="C511" s="70"/>
      <c r="D511" s="72"/>
      <c r="E511" s="73"/>
      <c r="F511" s="73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  <c r="AF511" s="24"/>
      <c r="AG511" s="24"/>
      <c r="AH511" s="24"/>
      <c r="AI511" s="24"/>
      <c r="AJ511" s="24"/>
      <c r="AK511" s="24"/>
      <c r="AL511" s="24"/>
      <c r="AM511" s="24"/>
      <c r="AN511" s="24"/>
      <c r="AO511" s="24"/>
      <c r="AP511" s="24"/>
      <c r="AQ511" s="24"/>
      <c r="AR511" s="24"/>
      <c r="AS511" s="24"/>
      <c r="AT511" s="24"/>
      <c r="AU511" s="24"/>
      <c r="AV511" s="24"/>
      <c r="AW511" s="24"/>
      <c r="AX511" s="24"/>
      <c r="AY511" s="24"/>
      <c r="AZ511" s="24"/>
    </row>
    <row r="512" ht="15.75" customHeight="1">
      <c r="A512" s="70"/>
      <c r="B512" s="71"/>
      <c r="C512" s="70"/>
      <c r="D512" s="72"/>
      <c r="E512" s="73"/>
      <c r="F512" s="73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  <c r="AF512" s="24"/>
      <c r="AG512" s="24"/>
      <c r="AH512" s="24"/>
      <c r="AI512" s="24"/>
      <c r="AJ512" s="24"/>
      <c r="AK512" s="24"/>
      <c r="AL512" s="24"/>
      <c r="AM512" s="24"/>
      <c r="AN512" s="24"/>
      <c r="AO512" s="24"/>
      <c r="AP512" s="24"/>
      <c r="AQ512" s="24"/>
      <c r="AR512" s="24"/>
      <c r="AS512" s="24"/>
      <c r="AT512" s="24"/>
      <c r="AU512" s="24"/>
      <c r="AV512" s="24"/>
      <c r="AW512" s="24"/>
      <c r="AX512" s="24"/>
      <c r="AY512" s="24"/>
      <c r="AZ512" s="24"/>
    </row>
    <row r="513" ht="15.75" customHeight="1">
      <c r="A513" s="70"/>
      <c r="B513" s="71"/>
      <c r="C513" s="70"/>
      <c r="D513" s="72"/>
      <c r="E513" s="73"/>
      <c r="F513" s="73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  <c r="AF513" s="24"/>
      <c r="AG513" s="24"/>
      <c r="AH513" s="24"/>
      <c r="AI513" s="24"/>
      <c r="AJ513" s="24"/>
      <c r="AK513" s="24"/>
      <c r="AL513" s="24"/>
      <c r="AM513" s="24"/>
      <c r="AN513" s="24"/>
      <c r="AO513" s="24"/>
      <c r="AP513" s="24"/>
      <c r="AQ513" s="24"/>
      <c r="AR513" s="24"/>
      <c r="AS513" s="24"/>
      <c r="AT513" s="24"/>
      <c r="AU513" s="24"/>
      <c r="AV513" s="24"/>
      <c r="AW513" s="24"/>
      <c r="AX513" s="24"/>
      <c r="AY513" s="24"/>
      <c r="AZ513" s="24"/>
    </row>
    <row r="514" ht="15.75" customHeight="1">
      <c r="A514" s="70"/>
      <c r="B514" s="71"/>
      <c r="C514" s="70"/>
      <c r="D514" s="72"/>
      <c r="E514" s="73"/>
      <c r="F514" s="73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  <c r="AF514" s="24"/>
      <c r="AG514" s="24"/>
      <c r="AH514" s="24"/>
      <c r="AI514" s="24"/>
      <c r="AJ514" s="24"/>
      <c r="AK514" s="24"/>
      <c r="AL514" s="24"/>
      <c r="AM514" s="24"/>
      <c r="AN514" s="24"/>
      <c r="AO514" s="24"/>
      <c r="AP514" s="24"/>
      <c r="AQ514" s="24"/>
      <c r="AR514" s="24"/>
      <c r="AS514" s="24"/>
      <c r="AT514" s="24"/>
      <c r="AU514" s="24"/>
      <c r="AV514" s="24"/>
      <c r="AW514" s="24"/>
      <c r="AX514" s="24"/>
      <c r="AY514" s="24"/>
      <c r="AZ514" s="24"/>
    </row>
    <row r="515" ht="15.75" customHeight="1">
      <c r="A515" s="70"/>
      <c r="B515" s="71"/>
      <c r="C515" s="70"/>
      <c r="D515" s="72"/>
      <c r="E515" s="73"/>
      <c r="F515" s="73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  <c r="AF515" s="24"/>
      <c r="AG515" s="24"/>
      <c r="AH515" s="24"/>
      <c r="AI515" s="24"/>
      <c r="AJ515" s="24"/>
      <c r="AK515" s="24"/>
      <c r="AL515" s="24"/>
      <c r="AM515" s="24"/>
      <c r="AN515" s="24"/>
      <c r="AO515" s="24"/>
      <c r="AP515" s="24"/>
      <c r="AQ515" s="24"/>
      <c r="AR515" s="24"/>
      <c r="AS515" s="24"/>
      <c r="AT515" s="24"/>
      <c r="AU515" s="24"/>
      <c r="AV515" s="24"/>
      <c r="AW515" s="24"/>
      <c r="AX515" s="24"/>
      <c r="AY515" s="24"/>
      <c r="AZ515" s="24"/>
    </row>
    <row r="516" ht="15.75" customHeight="1">
      <c r="A516" s="70"/>
      <c r="B516" s="71"/>
      <c r="C516" s="70"/>
      <c r="D516" s="72"/>
      <c r="E516" s="73"/>
      <c r="F516" s="73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  <c r="AF516" s="24"/>
      <c r="AG516" s="24"/>
      <c r="AH516" s="24"/>
      <c r="AI516" s="24"/>
      <c r="AJ516" s="24"/>
      <c r="AK516" s="24"/>
      <c r="AL516" s="24"/>
      <c r="AM516" s="24"/>
      <c r="AN516" s="24"/>
      <c r="AO516" s="24"/>
      <c r="AP516" s="24"/>
      <c r="AQ516" s="24"/>
      <c r="AR516" s="24"/>
      <c r="AS516" s="24"/>
      <c r="AT516" s="24"/>
      <c r="AU516" s="24"/>
      <c r="AV516" s="24"/>
      <c r="AW516" s="24"/>
      <c r="AX516" s="24"/>
      <c r="AY516" s="24"/>
      <c r="AZ516" s="24"/>
    </row>
    <row r="517" ht="15.75" customHeight="1">
      <c r="A517" s="70"/>
      <c r="B517" s="71"/>
      <c r="C517" s="70"/>
      <c r="D517" s="72"/>
      <c r="E517" s="73"/>
      <c r="F517" s="73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  <c r="AF517" s="24"/>
      <c r="AG517" s="24"/>
      <c r="AH517" s="24"/>
      <c r="AI517" s="24"/>
      <c r="AJ517" s="24"/>
      <c r="AK517" s="24"/>
      <c r="AL517" s="24"/>
      <c r="AM517" s="24"/>
      <c r="AN517" s="24"/>
      <c r="AO517" s="24"/>
      <c r="AP517" s="24"/>
      <c r="AQ517" s="24"/>
      <c r="AR517" s="24"/>
      <c r="AS517" s="24"/>
      <c r="AT517" s="24"/>
      <c r="AU517" s="24"/>
      <c r="AV517" s="24"/>
      <c r="AW517" s="24"/>
      <c r="AX517" s="24"/>
      <c r="AY517" s="24"/>
      <c r="AZ517" s="24"/>
    </row>
    <row r="518" ht="15.75" customHeight="1">
      <c r="A518" s="70"/>
      <c r="B518" s="71"/>
      <c r="C518" s="70"/>
      <c r="D518" s="72"/>
      <c r="E518" s="73"/>
      <c r="F518" s="73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  <c r="AF518" s="24"/>
      <c r="AG518" s="24"/>
      <c r="AH518" s="24"/>
      <c r="AI518" s="24"/>
      <c r="AJ518" s="24"/>
      <c r="AK518" s="24"/>
      <c r="AL518" s="24"/>
      <c r="AM518" s="24"/>
      <c r="AN518" s="24"/>
      <c r="AO518" s="24"/>
      <c r="AP518" s="24"/>
      <c r="AQ518" s="24"/>
      <c r="AR518" s="24"/>
      <c r="AS518" s="24"/>
      <c r="AT518" s="24"/>
      <c r="AU518" s="24"/>
      <c r="AV518" s="24"/>
      <c r="AW518" s="24"/>
      <c r="AX518" s="24"/>
      <c r="AY518" s="24"/>
      <c r="AZ518" s="24"/>
    </row>
    <row r="519" ht="15.75" customHeight="1">
      <c r="A519" s="70"/>
      <c r="B519" s="71"/>
      <c r="C519" s="70"/>
      <c r="D519" s="72"/>
      <c r="E519" s="73"/>
      <c r="F519" s="73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  <c r="AF519" s="24"/>
      <c r="AG519" s="24"/>
      <c r="AH519" s="24"/>
      <c r="AI519" s="24"/>
      <c r="AJ519" s="24"/>
      <c r="AK519" s="24"/>
      <c r="AL519" s="24"/>
      <c r="AM519" s="24"/>
      <c r="AN519" s="24"/>
      <c r="AO519" s="24"/>
      <c r="AP519" s="24"/>
      <c r="AQ519" s="24"/>
      <c r="AR519" s="24"/>
      <c r="AS519" s="24"/>
      <c r="AT519" s="24"/>
      <c r="AU519" s="24"/>
      <c r="AV519" s="24"/>
      <c r="AW519" s="24"/>
      <c r="AX519" s="24"/>
      <c r="AY519" s="24"/>
      <c r="AZ519" s="24"/>
    </row>
    <row r="520" ht="15.75" customHeight="1">
      <c r="A520" s="70"/>
      <c r="B520" s="71"/>
      <c r="C520" s="70"/>
      <c r="D520" s="72"/>
      <c r="E520" s="73"/>
      <c r="F520" s="73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  <c r="AF520" s="24"/>
      <c r="AG520" s="24"/>
      <c r="AH520" s="24"/>
      <c r="AI520" s="24"/>
      <c r="AJ520" s="24"/>
      <c r="AK520" s="24"/>
      <c r="AL520" s="24"/>
      <c r="AM520" s="24"/>
      <c r="AN520" s="24"/>
      <c r="AO520" s="24"/>
      <c r="AP520" s="24"/>
      <c r="AQ520" s="24"/>
      <c r="AR520" s="24"/>
      <c r="AS520" s="24"/>
      <c r="AT520" s="24"/>
      <c r="AU520" s="24"/>
      <c r="AV520" s="24"/>
      <c r="AW520" s="24"/>
      <c r="AX520" s="24"/>
      <c r="AY520" s="24"/>
      <c r="AZ520" s="24"/>
    </row>
    <row r="521" ht="15.75" customHeight="1">
      <c r="A521" s="70"/>
      <c r="B521" s="71"/>
      <c r="C521" s="70"/>
      <c r="D521" s="72"/>
      <c r="E521" s="73"/>
      <c r="F521" s="73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  <c r="AF521" s="24"/>
      <c r="AG521" s="24"/>
      <c r="AH521" s="24"/>
      <c r="AI521" s="24"/>
      <c r="AJ521" s="24"/>
      <c r="AK521" s="24"/>
      <c r="AL521" s="24"/>
      <c r="AM521" s="24"/>
      <c r="AN521" s="24"/>
      <c r="AO521" s="24"/>
      <c r="AP521" s="24"/>
      <c r="AQ521" s="24"/>
      <c r="AR521" s="24"/>
      <c r="AS521" s="24"/>
      <c r="AT521" s="24"/>
      <c r="AU521" s="24"/>
      <c r="AV521" s="24"/>
      <c r="AW521" s="24"/>
      <c r="AX521" s="24"/>
      <c r="AY521" s="24"/>
      <c r="AZ521" s="24"/>
    </row>
    <row r="522" ht="15.75" customHeight="1">
      <c r="A522" s="70"/>
      <c r="B522" s="71"/>
      <c r="C522" s="70"/>
      <c r="D522" s="72"/>
      <c r="E522" s="73"/>
      <c r="F522" s="73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  <c r="AF522" s="24"/>
      <c r="AG522" s="24"/>
      <c r="AH522" s="24"/>
      <c r="AI522" s="24"/>
      <c r="AJ522" s="24"/>
      <c r="AK522" s="24"/>
      <c r="AL522" s="24"/>
      <c r="AM522" s="24"/>
      <c r="AN522" s="24"/>
      <c r="AO522" s="24"/>
      <c r="AP522" s="24"/>
      <c r="AQ522" s="24"/>
      <c r="AR522" s="24"/>
      <c r="AS522" s="24"/>
      <c r="AT522" s="24"/>
      <c r="AU522" s="24"/>
      <c r="AV522" s="24"/>
      <c r="AW522" s="24"/>
      <c r="AX522" s="24"/>
      <c r="AY522" s="24"/>
      <c r="AZ522" s="24"/>
    </row>
    <row r="523" ht="15.75" customHeight="1">
      <c r="A523" s="70"/>
      <c r="B523" s="71"/>
      <c r="C523" s="70"/>
      <c r="D523" s="72"/>
      <c r="E523" s="73"/>
      <c r="F523" s="73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  <c r="AF523" s="24"/>
      <c r="AG523" s="24"/>
      <c r="AH523" s="24"/>
      <c r="AI523" s="24"/>
      <c r="AJ523" s="24"/>
      <c r="AK523" s="24"/>
      <c r="AL523" s="24"/>
      <c r="AM523" s="24"/>
      <c r="AN523" s="24"/>
      <c r="AO523" s="24"/>
      <c r="AP523" s="24"/>
      <c r="AQ523" s="24"/>
      <c r="AR523" s="24"/>
      <c r="AS523" s="24"/>
      <c r="AT523" s="24"/>
      <c r="AU523" s="24"/>
      <c r="AV523" s="24"/>
      <c r="AW523" s="24"/>
      <c r="AX523" s="24"/>
      <c r="AY523" s="24"/>
      <c r="AZ523" s="24"/>
    </row>
    <row r="524" ht="15.75" customHeight="1">
      <c r="A524" s="70"/>
      <c r="B524" s="71"/>
      <c r="C524" s="70"/>
      <c r="D524" s="72"/>
      <c r="E524" s="73"/>
      <c r="F524" s="73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  <c r="AF524" s="24"/>
      <c r="AG524" s="24"/>
      <c r="AH524" s="24"/>
      <c r="AI524" s="24"/>
      <c r="AJ524" s="24"/>
      <c r="AK524" s="24"/>
      <c r="AL524" s="24"/>
      <c r="AM524" s="24"/>
      <c r="AN524" s="24"/>
      <c r="AO524" s="24"/>
      <c r="AP524" s="24"/>
      <c r="AQ524" s="24"/>
      <c r="AR524" s="24"/>
      <c r="AS524" s="24"/>
      <c r="AT524" s="24"/>
      <c r="AU524" s="24"/>
      <c r="AV524" s="24"/>
      <c r="AW524" s="24"/>
      <c r="AX524" s="24"/>
      <c r="AY524" s="24"/>
      <c r="AZ524" s="24"/>
    </row>
    <row r="525" ht="15.75" customHeight="1">
      <c r="A525" s="70"/>
      <c r="B525" s="71"/>
      <c r="C525" s="70"/>
      <c r="D525" s="72"/>
      <c r="E525" s="73"/>
      <c r="F525" s="73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  <c r="AF525" s="24"/>
      <c r="AG525" s="24"/>
      <c r="AH525" s="24"/>
      <c r="AI525" s="24"/>
      <c r="AJ525" s="24"/>
      <c r="AK525" s="24"/>
      <c r="AL525" s="24"/>
      <c r="AM525" s="24"/>
      <c r="AN525" s="24"/>
      <c r="AO525" s="24"/>
      <c r="AP525" s="24"/>
      <c r="AQ525" s="24"/>
      <c r="AR525" s="24"/>
      <c r="AS525" s="24"/>
      <c r="AT525" s="24"/>
      <c r="AU525" s="24"/>
      <c r="AV525" s="24"/>
      <c r="AW525" s="24"/>
      <c r="AX525" s="24"/>
      <c r="AY525" s="24"/>
      <c r="AZ525" s="24"/>
    </row>
    <row r="526" ht="15.75" customHeight="1">
      <c r="A526" s="70"/>
      <c r="B526" s="71"/>
      <c r="C526" s="70"/>
      <c r="D526" s="72"/>
      <c r="E526" s="73"/>
      <c r="F526" s="73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  <c r="AF526" s="24"/>
      <c r="AG526" s="24"/>
      <c r="AH526" s="24"/>
      <c r="AI526" s="24"/>
      <c r="AJ526" s="24"/>
      <c r="AK526" s="24"/>
      <c r="AL526" s="24"/>
      <c r="AM526" s="24"/>
      <c r="AN526" s="24"/>
      <c r="AO526" s="24"/>
      <c r="AP526" s="24"/>
      <c r="AQ526" s="24"/>
      <c r="AR526" s="24"/>
      <c r="AS526" s="24"/>
      <c r="AT526" s="24"/>
      <c r="AU526" s="24"/>
      <c r="AV526" s="24"/>
      <c r="AW526" s="24"/>
      <c r="AX526" s="24"/>
      <c r="AY526" s="24"/>
      <c r="AZ526" s="24"/>
    </row>
    <row r="527" ht="15.75" customHeight="1">
      <c r="A527" s="70"/>
      <c r="B527" s="71"/>
      <c r="C527" s="70"/>
      <c r="D527" s="72"/>
      <c r="E527" s="73"/>
      <c r="F527" s="73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  <c r="AF527" s="24"/>
      <c r="AG527" s="24"/>
      <c r="AH527" s="24"/>
      <c r="AI527" s="24"/>
      <c r="AJ527" s="24"/>
      <c r="AK527" s="24"/>
      <c r="AL527" s="24"/>
      <c r="AM527" s="24"/>
      <c r="AN527" s="24"/>
      <c r="AO527" s="24"/>
      <c r="AP527" s="24"/>
      <c r="AQ527" s="24"/>
      <c r="AR527" s="24"/>
      <c r="AS527" s="24"/>
      <c r="AT527" s="24"/>
      <c r="AU527" s="24"/>
      <c r="AV527" s="24"/>
      <c r="AW527" s="24"/>
      <c r="AX527" s="24"/>
      <c r="AY527" s="24"/>
      <c r="AZ527" s="24"/>
    </row>
    <row r="528" ht="15.75" customHeight="1">
      <c r="A528" s="70"/>
      <c r="B528" s="71"/>
      <c r="C528" s="70"/>
      <c r="D528" s="72"/>
      <c r="E528" s="73"/>
      <c r="F528" s="73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  <c r="AF528" s="24"/>
      <c r="AG528" s="24"/>
      <c r="AH528" s="24"/>
      <c r="AI528" s="24"/>
      <c r="AJ528" s="24"/>
      <c r="AK528" s="24"/>
      <c r="AL528" s="24"/>
      <c r="AM528" s="24"/>
      <c r="AN528" s="24"/>
      <c r="AO528" s="24"/>
      <c r="AP528" s="24"/>
      <c r="AQ528" s="24"/>
      <c r="AR528" s="24"/>
      <c r="AS528" s="24"/>
      <c r="AT528" s="24"/>
      <c r="AU528" s="24"/>
      <c r="AV528" s="24"/>
      <c r="AW528" s="24"/>
      <c r="AX528" s="24"/>
      <c r="AY528" s="24"/>
      <c r="AZ528" s="24"/>
    </row>
    <row r="529" ht="15.75" customHeight="1">
      <c r="A529" s="70"/>
      <c r="B529" s="71"/>
      <c r="C529" s="70"/>
      <c r="D529" s="72"/>
      <c r="E529" s="73"/>
      <c r="F529" s="73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  <c r="AF529" s="24"/>
      <c r="AG529" s="24"/>
      <c r="AH529" s="24"/>
      <c r="AI529" s="24"/>
      <c r="AJ529" s="24"/>
      <c r="AK529" s="24"/>
      <c r="AL529" s="24"/>
      <c r="AM529" s="24"/>
      <c r="AN529" s="24"/>
      <c r="AO529" s="24"/>
      <c r="AP529" s="24"/>
      <c r="AQ529" s="24"/>
      <c r="AR529" s="24"/>
      <c r="AS529" s="24"/>
      <c r="AT529" s="24"/>
      <c r="AU529" s="24"/>
      <c r="AV529" s="24"/>
      <c r="AW529" s="24"/>
      <c r="AX529" s="24"/>
      <c r="AY529" s="24"/>
      <c r="AZ529" s="24"/>
    </row>
    <row r="530" ht="15.75" customHeight="1">
      <c r="A530" s="70"/>
      <c r="B530" s="71"/>
      <c r="C530" s="70"/>
      <c r="D530" s="72"/>
      <c r="E530" s="73"/>
      <c r="F530" s="73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  <c r="AF530" s="24"/>
      <c r="AG530" s="24"/>
      <c r="AH530" s="24"/>
      <c r="AI530" s="24"/>
      <c r="AJ530" s="24"/>
      <c r="AK530" s="24"/>
      <c r="AL530" s="24"/>
      <c r="AM530" s="24"/>
      <c r="AN530" s="24"/>
      <c r="AO530" s="24"/>
      <c r="AP530" s="24"/>
      <c r="AQ530" s="24"/>
      <c r="AR530" s="24"/>
      <c r="AS530" s="24"/>
      <c r="AT530" s="24"/>
      <c r="AU530" s="24"/>
      <c r="AV530" s="24"/>
      <c r="AW530" s="24"/>
      <c r="AX530" s="24"/>
      <c r="AY530" s="24"/>
      <c r="AZ530" s="24"/>
    </row>
    <row r="531" ht="15.75" customHeight="1">
      <c r="A531" s="70"/>
      <c r="B531" s="71"/>
      <c r="C531" s="70"/>
      <c r="D531" s="72"/>
      <c r="E531" s="73"/>
      <c r="F531" s="73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  <c r="AF531" s="24"/>
      <c r="AG531" s="24"/>
      <c r="AH531" s="24"/>
      <c r="AI531" s="24"/>
      <c r="AJ531" s="24"/>
      <c r="AK531" s="24"/>
      <c r="AL531" s="24"/>
      <c r="AM531" s="24"/>
      <c r="AN531" s="24"/>
      <c r="AO531" s="24"/>
      <c r="AP531" s="24"/>
      <c r="AQ531" s="24"/>
      <c r="AR531" s="24"/>
      <c r="AS531" s="24"/>
      <c r="AT531" s="24"/>
      <c r="AU531" s="24"/>
      <c r="AV531" s="24"/>
      <c r="AW531" s="24"/>
      <c r="AX531" s="24"/>
      <c r="AY531" s="24"/>
      <c r="AZ531" s="24"/>
    </row>
    <row r="532" ht="15.75" customHeight="1">
      <c r="A532" s="70"/>
      <c r="B532" s="71"/>
      <c r="C532" s="70"/>
      <c r="D532" s="72"/>
      <c r="E532" s="73"/>
      <c r="F532" s="73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  <c r="AF532" s="24"/>
      <c r="AG532" s="24"/>
      <c r="AH532" s="24"/>
      <c r="AI532" s="24"/>
      <c r="AJ532" s="24"/>
      <c r="AK532" s="24"/>
      <c r="AL532" s="24"/>
      <c r="AM532" s="24"/>
      <c r="AN532" s="24"/>
      <c r="AO532" s="24"/>
      <c r="AP532" s="24"/>
      <c r="AQ532" s="24"/>
      <c r="AR532" s="24"/>
      <c r="AS532" s="24"/>
      <c r="AT532" s="24"/>
      <c r="AU532" s="24"/>
      <c r="AV532" s="24"/>
      <c r="AW532" s="24"/>
      <c r="AX532" s="24"/>
      <c r="AY532" s="24"/>
      <c r="AZ532" s="24"/>
    </row>
    <row r="533" ht="15.75" customHeight="1">
      <c r="A533" s="70"/>
      <c r="B533" s="71"/>
      <c r="C533" s="70"/>
      <c r="D533" s="72"/>
      <c r="E533" s="73"/>
      <c r="F533" s="73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  <c r="AF533" s="24"/>
      <c r="AG533" s="24"/>
      <c r="AH533" s="24"/>
      <c r="AI533" s="24"/>
      <c r="AJ533" s="24"/>
      <c r="AK533" s="24"/>
      <c r="AL533" s="24"/>
      <c r="AM533" s="24"/>
      <c r="AN533" s="24"/>
      <c r="AO533" s="24"/>
      <c r="AP533" s="24"/>
      <c r="AQ533" s="24"/>
      <c r="AR533" s="24"/>
      <c r="AS533" s="24"/>
      <c r="AT533" s="24"/>
      <c r="AU533" s="24"/>
      <c r="AV533" s="24"/>
      <c r="AW533" s="24"/>
      <c r="AX533" s="24"/>
      <c r="AY533" s="24"/>
      <c r="AZ533" s="24"/>
    </row>
    <row r="534" ht="15.75" customHeight="1">
      <c r="A534" s="70"/>
      <c r="B534" s="71"/>
      <c r="C534" s="70"/>
      <c r="D534" s="72"/>
      <c r="E534" s="73"/>
      <c r="F534" s="73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  <c r="AF534" s="24"/>
      <c r="AG534" s="24"/>
      <c r="AH534" s="24"/>
      <c r="AI534" s="24"/>
      <c r="AJ534" s="24"/>
      <c r="AK534" s="24"/>
      <c r="AL534" s="24"/>
      <c r="AM534" s="24"/>
      <c r="AN534" s="24"/>
      <c r="AO534" s="24"/>
      <c r="AP534" s="24"/>
      <c r="AQ534" s="24"/>
      <c r="AR534" s="24"/>
      <c r="AS534" s="24"/>
      <c r="AT534" s="24"/>
      <c r="AU534" s="24"/>
      <c r="AV534" s="24"/>
      <c r="AW534" s="24"/>
      <c r="AX534" s="24"/>
      <c r="AY534" s="24"/>
      <c r="AZ534" s="24"/>
    </row>
    <row r="535" ht="15.75" customHeight="1">
      <c r="A535" s="70"/>
      <c r="B535" s="71"/>
      <c r="C535" s="70"/>
      <c r="D535" s="72"/>
      <c r="E535" s="73"/>
      <c r="F535" s="73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  <c r="AF535" s="24"/>
      <c r="AG535" s="24"/>
      <c r="AH535" s="24"/>
      <c r="AI535" s="24"/>
      <c r="AJ535" s="24"/>
      <c r="AK535" s="24"/>
      <c r="AL535" s="24"/>
      <c r="AM535" s="24"/>
      <c r="AN535" s="24"/>
      <c r="AO535" s="24"/>
      <c r="AP535" s="24"/>
      <c r="AQ535" s="24"/>
      <c r="AR535" s="24"/>
      <c r="AS535" s="24"/>
      <c r="AT535" s="24"/>
      <c r="AU535" s="24"/>
      <c r="AV535" s="24"/>
      <c r="AW535" s="24"/>
      <c r="AX535" s="24"/>
      <c r="AY535" s="24"/>
      <c r="AZ535" s="24"/>
    </row>
    <row r="536" ht="15.75" customHeight="1">
      <c r="A536" s="70"/>
      <c r="B536" s="71"/>
      <c r="C536" s="70"/>
      <c r="D536" s="72"/>
      <c r="E536" s="73"/>
      <c r="F536" s="73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  <c r="AF536" s="24"/>
      <c r="AG536" s="24"/>
      <c r="AH536" s="24"/>
      <c r="AI536" s="24"/>
      <c r="AJ536" s="24"/>
      <c r="AK536" s="24"/>
      <c r="AL536" s="24"/>
      <c r="AM536" s="24"/>
      <c r="AN536" s="24"/>
      <c r="AO536" s="24"/>
      <c r="AP536" s="24"/>
      <c r="AQ536" s="24"/>
      <c r="AR536" s="24"/>
      <c r="AS536" s="24"/>
      <c r="AT536" s="24"/>
      <c r="AU536" s="24"/>
      <c r="AV536" s="24"/>
      <c r="AW536" s="24"/>
      <c r="AX536" s="24"/>
      <c r="AY536" s="24"/>
      <c r="AZ536" s="24"/>
    </row>
    <row r="537" ht="15.75" customHeight="1">
      <c r="A537" s="70"/>
      <c r="B537" s="71"/>
      <c r="C537" s="70"/>
      <c r="D537" s="72"/>
      <c r="E537" s="73"/>
      <c r="F537" s="73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  <c r="AF537" s="24"/>
      <c r="AG537" s="24"/>
      <c r="AH537" s="24"/>
      <c r="AI537" s="24"/>
      <c r="AJ537" s="24"/>
      <c r="AK537" s="24"/>
      <c r="AL537" s="24"/>
      <c r="AM537" s="24"/>
      <c r="AN537" s="24"/>
      <c r="AO537" s="24"/>
      <c r="AP537" s="24"/>
      <c r="AQ537" s="24"/>
      <c r="AR537" s="24"/>
      <c r="AS537" s="24"/>
      <c r="AT537" s="24"/>
      <c r="AU537" s="24"/>
      <c r="AV537" s="24"/>
      <c r="AW537" s="24"/>
      <c r="AX537" s="24"/>
      <c r="AY537" s="24"/>
      <c r="AZ537" s="24"/>
    </row>
    <row r="538" ht="15.75" customHeight="1">
      <c r="A538" s="70"/>
      <c r="B538" s="71"/>
      <c r="C538" s="70"/>
      <c r="D538" s="72"/>
      <c r="E538" s="73"/>
      <c r="F538" s="73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  <c r="AF538" s="24"/>
      <c r="AG538" s="24"/>
      <c r="AH538" s="24"/>
      <c r="AI538" s="24"/>
      <c r="AJ538" s="24"/>
      <c r="AK538" s="24"/>
      <c r="AL538" s="24"/>
      <c r="AM538" s="24"/>
      <c r="AN538" s="24"/>
      <c r="AO538" s="24"/>
      <c r="AP538" s="24"/>
      <c r="AQ538" s="24"/>
      <c r="AR538" s="24"/>
      <c r="AS538" s="24"/>
      <c r="AT538" s="24"/>
      <c r="AU538" s="24"/>
      <c r="AV538" s="24"/>
      <c r="AW538" s="24"/>
      <c r="AX538" s="24"/>
      <c r="AY538" s="24"/>
      <c r="AZ538" s="24"/>
    </row>
    <row r="539" ht="15.75" customHeight="1">
      <c r="A539" s="70"/>
      <c r="B539" s="71"/>
      <c r="C539" s="70"/>
      <c r="D539" s="72"/>
      <c r="E539" s="73"/>
      <c r="F539" s="73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  <c r="AF539" s="24"/>
      <c r="AG539" s="24"/>
      <c r="AH539" s="24"/>
      <c r="AI539" s="24"/>
      <c r="AJ539" s="24"/>
      <c r="AK539" s="24"/>
      <c r="AL539" s="24"/>
      <c r="AM539" s="24"/>
      <c r="AN539" s="24"/>
      <c r="AO539" s="24"/>
      <c r="AP539" s="24"/>
      <c r="AQ539" s="24"/>
      <c r="AR539" s="24"/>
      <c r="AS539" s="24"/>
      <c r="AT539" s="24"/>
      <c r="AU539" s="24"/>
      <c r="AV539" s="24"/>
      <c r="AW539" s="24"/>
      <c r="AX539" s="24"/>
      <c r="AY539" s="24"/>
      <c r="AZ539" s="24"/>
    </row>
    <row r="540" ht="15.75" customHeight="1">
      <c r="A540" s="70"/>
      <c r="B540" s="71"/>
      <c r="C540" s="70"/>
      <c r="D540" s="72"/>
      <c r="E540" s="73"/>
      <c r="F540" s="73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  <c r="AF540" s="24"/>
      <c r="AG540" s="24"/>
      <c r="AH540" s="24"/>
      <c r="AI540" s="24"/>
      <c r="AJ540" s="24"/>
      <c r="AK540" s="24"/>
      <c r="AL540" s="24"/>
      <c r="AM540" s="24"/>
      <c r="AN540" s="24"/>
      <c r="AO540" s="24"/>
      <c r="AP540" s="24"/>
      <c r="AQ540" s="24"/>
      <c r="AR540" s="24"/>
      <c r="AS540" s="24"/>
      <c r="AT540" s="24"/>
      <c r="AU540" s="24"/>
      <c r="AV540" s="24"/>
      <c r="AW540" s="24"/>
      <c r="AX540" s="24"/>
      <c r="AY540" s="24"/>
      <c r="AZ540" s="24"/>
    </row>
    <row r="541" ht="15.75" customHeight="1">
      <c r="A541" s="70"/>
      <c r="B541" s="71"/>
      <c r="C541" s="70"/>
      <c r="D541" s="72"/>
      <c r="E541" s="73"/>
      <c r="F541" s="73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  <c r="AF541" s="24"/>
      <c r="AG541" s="24"/>
      <c r="AH541" s="24"/>
      <c r="AI541" s="24"/>
      <c r="AJ541" s="24"/>
      <c r="AK541" s="24"/>
      <c r="AL541" s="24"/>
      <c r="AM541" s="24"/>
      <c r="AN541" s="24"/>
      <c r="AO541" s="24"/>
      <c r="AP541" s="24"/>
      <c r="AQ541" s="24"/>
      <c r="AR541" s="24"/>
      <c r="AS541" s="24"/>
      <c r="AT541" s="24"/>
      <c r="AU541" s="24"/>
      <c r="AV541" s="24"/>
      <c r="AW541" s="24"/>
      <c r="AX541" s="24"/>
      <c r="AY541" s="24"/>
      <c r="AZ541" s="24"/>
    </row>
    <row r="542" ht="15.75" customHeight="1">
      <c r="A542" s="70"/>
      <c r="B542" s="71"/>
      <c r="C542" s="70"/>
      <c r="D542" s="72"/>
      <c r="E542" s="73"/>
      <c r="F542" s="73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  <c r="AF542" s="24"/>
      <c r="AG542" s="24"/>
      <c r="AH542" s="24"/>
      <c r="AI542" s="24"/>
      <c r="AJ542" s="24"/>
      <c r="AK542" s="24"/>
      <c r="AL542" s="24"/>
      <c r="AM542" s="24"/>
      <c r="AN542" s="24"/>
      <c r="AO542" s="24"/>
      <c r="AP542" s="24"/>
      <c r="AQ542" s="24"/>
      <c r="AR542" s="24"/>
      <c r="AS542" s="24"/>
      <c r="AT542" s="24"/>
      <c r="AU542" s="24"/>
      <c r="AV542" s="24"/>
      <c r="AW542" s="24"/>
      <c r="AX542" s="24"/>
      <c r="AY542" s="24"/>
      <c r="AZ542" s="24"/>
    </row>
    <row r="543" ht="15.75" customHeight="1">
      <c r="A543" s="70"/>
      <c r="B543" s="71"/>
      <c r="C543" s="70"/>
      <c r="D543" s="72"/>
      <c r="E543" s="73"/>
      <c r="F543" s="73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  <c r="AP543" s="24"/>
      <c r="AQ543" s="24"/>
      <c r="AR543" s="24"/>
      <c r="AS543" s="24"/>
      <c r="AT543" s="24"/>
      <c r="AU543" s="24"/>
      <c r="AV543" s="24"/>
      <c r="AW543" s="24"/>
      <c r="AX543" s="24"/>
      <c r="AY543" s="24"/>
      <c r="AZ543" s="24"/>
    </row>
    <row r="544" ht="15.75" customHeight="1">
      <c r="A544" s="70"/>
      <c r="B544" s="71"/>
      <c r="C544" s="70"/>
      <c r="D544" s="72"/>
      <c r="E544" s="73"/>
      <c r="F544" s="73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  <c r="AF544" s="24"/>
      <c r="AG544" s="24"/>
      <c r="AH544" s="24"/>
      <c r="AI544" s="24"/>
      <c r="AJ544" s="24"/>
      <c r="AK544" s="24"/>
      <c r="AL544" s="24"/>
      <c r="AM544" s="24"/>
      <c r="AN544" s="24"/>
      <c r="AO544" s="24"/>
      <c r="AP544" s="24"/>
      <c r="AQ544" s="24"/>
      <c r="AR544" s="24"/>
      <c r="AS544" s="24"/>
      <c r="AT544" s="24"/>
      <c r="AU544" s="24"/>
      <c r="AV544" s="24"/>
      <c r="AW544" s="24"/>
      <c r="AX544" s="24"/>
      <c r="AY544" s="24"/>
      <c r="AZ544" s="24"/>
    </row>
    <row r="545" ht="15.75" customHeight="1">
      <c r="A545" s="70"/>
      <c r="B545" s="71"/>
      <c r="C545" s="70"/>
      <c r="D545" s="72"/>
      <c r="E545" s="73"/>
      <c r="F545" s="73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  <c r="AF545" s="24"/>
      <c r="AG545" s="24"/>
      <c r="AH545" s="24"/>
      <c r="AI545" s="24"/>
      <c r="AJ545" s="24"/>
      <c r="AK545" s="24"/>
      <c r="AL545" s="24"/>
      <c r="AM545" s="24"/>
      <c r="AN545" s="24"/>
      <c r="AO545" s="24"/>
      <c r="AP545" s="24"/>
      <c r="AQ545" s="24"/>
      <c r="AR545" s="24"/>
      <c r="AS545" s="24"/>
      <c r="AT545" s="24"/>
      <c r="AU545" s="24"/>
      <c r="AV545" s="24"/>
      <c r="AW545" s="24"/>
      <c r="AX545" s="24"/>
      <c r="AY545" s="24"/>
      <c r="AZ545" s="24"/>
    </row>
    <row r="546" ht="15.75" customHeight="1">
      <c r="A546" s="70"/>
      <c r="B546" s="71"/>
      <c r="C546" s="70"/>
      <c r="D546" s="72"/>
      <c r="E546" s="73"/>
      <c r="F546" s="73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  <c r="AP546" s="24"/>
      <c r="AQ546" s="24"/>
      <c r="AR546" s="24"/>
      <c r="AS546" s="24"/>
      <c r="AT546" s="24"/>
      <c r="AU546" s="24"/>
      <c r="AV546" s="24"/>
      <c r="AW546" s="24"/>
      <c r="AX546" s="24"/>
      <c r="AY546" s="24"/>
      <c r="AZ546" s="24"/>
    </row>
    <row r="547" ht="15.75" customHeight="1">
      <c r="A547" s="70"/>
      <c r="B547" s="71"/>
      <c r="C547" s="70"/>
      <c r="D547" s="72"/>
      <c r="E547" s="73"/>
      <c r="F547" s="73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  <c r="AF547" s="24"/>
      <c r="AG547" s="24"/>
      <c r="AH547" s="24"/>
      <c r="AI547" s="24"/>
      <c r="AJ547" s="24"/>
      <c r="AK547" s="24"/>
      <c r="AL547" s="24"/>
      <c r="AM547" s="24"/>
      <c r="AN547" s="24"/>
      <c r="AO547" s="24"/>
      <c r="AP547" s="24"/>
      <c r="AQ547" s="24"/>
      <c r="AR547" s="24"/>
      <c r="AS547" s="24"/>
      <c r="AT547" s="24"/>
      <c r="AU547" s="24"/>
      <c r="AV547" s="24"/>
      <c r="AW547" s="24"/>
      <c r="AX547" s="24"/>
      <c r="AY547" s="24"/>
      <c r="AZ547" s="24"/>
    </row>
    <row r="548" ht="15.75" customHeight="1">
      <c r="A548" s="70"/>
      <c r="B548" s="71"/>
      <c r="C548" s="70"/>
      <c r="D548" s="72"/>
      <c r="E548" s="73"/>
      <c r="F548" s="73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  <c r="AF548" s="24"/>
      <c r="AG548" s="24"/>
      <c r="AH548" s="24"/>
      <c r="AI548" s="24"/>
      <c r="AJ548" s="24"/>
      <c r="AK548" s="24"/>
      <c r="AL548" s="24"/>
      <c r="AM548" s="24"/>
      <c r="AN548" s="24"/>
      <c r="AO548" s="24"/>
      <c r="AP548" s="24"/>
      <c r="AQ548" s="24"/>
      <c r="AR548" s="24"/>
      <c r="AS548" s="24"/>
      <c r="AT548" s="24"/>
      <c r="AU548" s="24"/>
      <c r="AV548" s="24"/>
      <c r="AW548" s="24"/>
      <c r="AX548" s="24"/>
      <c r="AY548" s="24"/>
      <c r="AZ548" s="24"/>
    </row>
    <row r="549" ht="15.75" customHeight="1">
      <c r="A549" s="70"/>
      <c r="B549" s="71"/>
      <c r="C549" s="70"/>
      <c r="D549" s="72"/>
      <c r="E549" s="73"/>
      <c r="F549" s="73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  <c r="AF549" s="24"/>
      <c r="AG549" s="24"/>
      <c r="AH549" s="24"/>
      <c r="AI549" s="24"/>
      <c r="AJ549" s="24"/>
      <c r="AK549" s="24"/>
      <c r="AL549" s="24"/>
      <c r="AM549" s="24"/>
      <c r="AN549" s="24"/>
      <c r="AO549" s="24"/>
      <c r="AP549" s="24"/>
      <c r="AQ549" s="24"/>
      <c r="AR549" s="24"/>
      <c r="AS549" s="24"/>
      <c r="AT549" s="24"/>
      <c r="AU549" s="24"/>
      <c r="AV549" s="24"/>
      <c r="AW549" s="24"/>
      <c r="AX549" s="24"/>
      <c r="AY549" s="24"/>
      <c r="AZ549" s="24"/>
    </row>
    <row r="550" ht="15.75" customHeight="1">
      <c r="A550" s="70"/>
      <c r="B550" s="71"/>
      <c r="C550" s="70"/>
      <c r="D550" s="72"/>
      <c r="E550" s="73"/>
      <c r="F550" s="73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  <c r="AF550" s="24"/>
      <c r="AG550" s="24"/>
      <c r="AH550" s="24"/>
      <c r="AI550" s="24"/>
      <c r="AJ550" s="24"/>
      <c r="AK550" s="24"/>
      <c r="AL550" s="24"/>
      <c r="AM550" s="24"/>
      <c r="AN550" s="24"/>
      <c r="AO550" s="24"/>
      <c r="AP550" s="24"/>
      <c r="AQ550" s="24"/>
      <c r="AR550" s="24"/>
      <c r="AS550" s="24"/>
      <c r="AT550" s="24"/>
      <c r="AU550" s="24"/>
      <c r="AV550" s="24"/>
      <c r="AW550" s="24"/>
      <c r="AX550" s="24"/>
      <c r="AY550" s="24"/>
      <c r="AZ550" s="24"/>
    </row>
    <row r="551" ht="15.75" customHeight="1">
      <c r="A551" s="70"/>
      <c r="B551" s="71"/>
      <c r="C551" s="70"/>
      <c r="D551" s="72"/>
      <c r="E551" s="73"/>
      <c r="F551" s="73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  <c r="AF551" s="24"/>
      <c r="AG551" s="24"/>
      <c r="AH551" s="24"/>
      <c r="AI551" s="24"/>
      <c r="AJ551" s="24"/>
      <c r="AK551" s="24"/>
      <c r="AL551" s="24"/>
      <c r="AM551" s="24"/>
      <c r="AN551" s="24"/>
      <c r="AO551" s="24"/>
      <c r="AP551" s="24"/>
      <c r="AQ551" s="24"/>
      <c r="AR551" s="24"/>
      <c r="AS551" s="24"/>
      <c r="AT551" s="24"/>
      <c r="AU551" s="24"/>
      <c r="AV551" s="24"/>
      <c r="AW551" s="24"/>
      <c r="AX551" s="24"/>
      <c r="AY551" s="24"/>
      <c r="AZ551" s="24"/>
    </row>
    <row r="552" ht="15.75" customHeight="1">
      <c r="A552" s="70"/>
      <c r="B552" s="71"/>
      <c r="C552" s="70"/>
      <c r="D552" s="72"/>
      <c r="E552" s="73"/>
      <c r="F552" s="73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  <c r="AF552" s="24"/>
      <c r="AG552" s="24"/>
      <c r="AH552" s="24"/>
      <c r="AI552" s="24"/>
      <c r="AJ552" s="24"/>
      <c r="AK552" s="24"/>
      <c r="AL552" s="24"/>
      <c r="AM552" s="24"/>
      <c r="AN552" s="24"/>
      <c r="AO552" s="24"/>
      <c r="AP552" s="24"/>
      <c r="AQ552" s="24"/>
      <c r="AR552" s="24"/>
      <c r="AS552" s="24"/>
      <c r="AT552" s="24"/>
      <c r="AU552" s="24"/>
      <c r="AV552" s="24"/>
      <c r="AW552" s="24"/>
      <c r="AX552" s="24"/>
      <c r="AY552" s="24"/>
      <c r="AZ552" s="24"/>
    </row>
    <row r="553" ht="15.75" customHeight="1">
      <c r="A553" s="70"/>
      <c r="B553" s="71"/>
      <c r="C553" s="70"/>
      <c r="D553" s="72"/>
      <c r="E553" s="73"/>
      <c r="F553" s="73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  <c r="AF553" s="24"/>
      <c r="AG553" s="24"/>
      <c r="AH553" s="24"/>
      <c r="AI553" s="24"/>
      <c r="AJ553" s="24"/>
      <c r="AK553" s="24"/>
      <c r="AL553" s="24"/>
      <c r="AM553" s="24"/>
      <c r="AN553" s="24"/>
      <c r="AO553" s="24"/>
      <c r="AP553" s="24"/>
      <c r="AQ553" s="24"/>
      <c r="AR553" s="24"/>
      <c r="AS553" s="24"/>
      <c r="AT553" s="24"/>
      <c r="AU553" s="24"/>
      <c r="AV553" s="24"/>
      <c r="AW553" s="24"/>
      <c r="AX553" s="24"/>
      <c r="AY553" s="24"/>
      <c r="AZ553" s="24"/>
    </row>
    <row r="554" ht="15.75" customHeight="1">
      <c r="A554" s="70"/>
      <c r="B554" s="71"/>
      <c r="C554" s="70"/>
      <c r="D554" s="72"/>
      <c r="E554" s="73"/>
      <c r="F554" s="73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  <c r="AF554" s="24"/>
      <c r="AG554" s="24"/>
      <c r="AH554" s="24"/>
      <c r="AI554" s="24"/>
      <c r="AJ554" s="24"/>
      <c r="AK554" s="24"/>
      <c r="AL554" s="24"/>
      <c r="AM554" s="24"/>
      <c r="AN554" s="24"/>
      <c r="AO554" s="24"/>
      <c r="AP554" s="24"/>
      <c r="AQ554" s="24"/>
      <c r="AR554" s="24"/>
      <c r="AS554" s="24"/>
      <c r="AT554" s="24"/>
      <c r="AU554" s="24"/>
      <c r="AV554" s="24"/>
      <c r="AW554" s="24"/>
      <c r="AX554" s="24"/>
      <c r="AY554" s="24"/>
      <c r="AZ554" s="24"/>
    </row>
    <row r="555" ht="15.75" customHeight="1">
      <c r="A555" s="70"/>
      <c r="B555" s="71"/>
      <c r="C555" s="70"/>
      <c r="D555" s="72"/>
      <c r="E555" s="73"/>
      <c r="F555" s="73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  <c r="AF555" s="24"/>
      <c r="AG555" s="24"/>
      <c r="AH555" s="24"/>
      <c r="AI555" s="24"/>
      <c r="AJ555" s="24"/>
      <c r="AK555" s="24"/>
      <c r="AL555" s="24"/>
      <c r="AM555" s="24"/>
      <c r="AN555" s="24"/>
      <c r="AO555" s="24"/>
      <c r="AP555" s="24"/>
      <c r="AQ555" s="24"/>
      <c r="AR555" s="24"/>
      <c r="AS555" s="24"/>
      <c r="AT555" s="24"/>
      <c r="AU555" s="24"/>
      <c r="AV555" s="24"/>
      <c r="AW555" s="24"/>
      <c r="AX555" s="24"/>
      <c r="AY555" s="24"/>
      <c r="AZ555" s="24"/>
    </row>
    <row r="556" ht="15.75" customHeight="1">
      <c r="A556" s="70"/>
      <c r="B556" s="71"/>
      <c r="C556" s="70"/>
      <c r="D556" s="72"/>
      <c r="E556" s="73"/>
      <c r="F556" s="73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  <c r="AF556" s="24"/>
      <c r="AG556" s="24"/>
      <c r="AH556" s="24"/>
      <c r="AI556" s="24"/>
      <c r="AJ556" s="24"/>
      <c r="AK556" s="24"/>
      <c r="AL556" s="24"/>
      <c r="AM556" s="24"/>
      <c r="AN556" s="24"/>
      <c r="AO556" s="24"/>
      <c r="AP556" s="24"/>
      <c r="AQ556" s="24"/>
      <c r="AR556" s="24"/>
      <c r="AS556" s="24"/>
      <c r="AT556" s="24"/>
      <c r="AU556" s="24"/>
      <c r="AV556" s="24"/>
      <c r="AW556" s="24"/>
      <c r="AX556" s="24"/>
      <c r="AY556" s="24"/>
      <c r="AZ556" s="24"/>
    </row>
    <row r="557" ht="15.75" customHeight="1">
      <c r="A557" s="70"/>
      <c r="B557" s="71"/>
      <c r="C557" s="70"/>
      <c r="D557" s="72"/>
      <c r="E557" s="73"/>
      <c r="F557" s="73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  <c r="AF557" s="24"/>
      <c r="AG557" s="24"/>
      <c r="AH557" s="24"/>
      <c r="AI557" s="24"/>
      <c r="AJ557" s="24"/>
      <c r="AK557" s="24"/>
      <c r="AL557" s="24"/>
      <c r="AM557" s="24"/>
      <c r="AN557" s="24"/>
      <c r="AO557" s="24"/>
      <c r="AP557" s="24"/>
      <c r="AQ557" s="24"/>
      <c r="AR557" s="24"/>
      <c r="AS557" s="24"/>
      <c r="AT557" s="24"/>
      <c r="AU557" s="24"/>
      <c r="AV557" s="24"/>
      <c r="AW557" s="24"/>
      <c r="AX557" s="24"/>
      <c r="AY557" s="24"/>
      <c r="AZ557" s="24"/>
    </row>
    <row r="558" ht="15.75" customHeight="1">
      <c r="A558" s="70"/>
      <c r="B558" s="71"/>
      <c r="C558" s="70"/>
      <c r="D558" s="72"/>
      <c r="E558" s="73"/>
      <c r="F558" s="73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  <c r="AF558" s="24"/>
      <c r="AG558" s="24"/>
      <c r="AH558" s="24"/>
      <c r="AI558" s="24"/>
      <c r="AJ558" s="24"/>
      <c r="AK558" s="24"/>
      <c r="AL558" s="24"/>
      <c r="AM558" s="24"/>
      <c r="AN558" s="24"/>
      <c r="AO558" s="24"/>
      <c r="AP558" s="24"/>
      <c r="AQ558" s="24"/>
      <c r="AR558" s="24"/>
      <c r="AS558" s="24"/>
      <c r="AT558" s="24"/>
      <c r="AU558" s="24"/>
      <c r="AV558" s="24"/>
      <c r="AW558" s="24"/>
      <c r="AX558" s="24"/>
      <c r="AY558" s="24"/>
      <c r="AZ558" s="24"/>
    </row>
    <row r="559" ht="15.75" customHeight="1">
      <c r="A559" s="70"/>
      <c r="B559" s="71"/>
      <c r="C559" s="70"/>
      <c r="D559" s="72"/>
      <c r="E559" s="73"/>
      <c r="F559" s="73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  <c r="AF559" s="24"/>
      <c r="AG559" s="24"/>
      <c r="AH559" s="24"/>
      <c r="AI559" s="24"/>
      <c r="AJ559" s="24"/>
      <c r="AK559" s="24"/>
      <c r="AL559" s="24"/>
      <c r="AM559" s="24"/>
      <c r="AN559" s="24"/>
      <c r="AO559" s="24"/>
      <c r="AP559" s="24"/>
      <c r="AQ559" s="24"/>
      <c r="AR559" s="24"/>
      <c r="AS559" s="24"/>
      <c r="AT559" s="24"/>
      <c r="AU559" s="24"/>
      <c r="AV559" s="24"/>
      <c r="AW559" s="24"/>
      <c r="AX559" s="24"/>
      <c r="AY559" s="24"/>
      <c r="AZ559" s="24"/>
    </row>
    <row r="560" ht="15.75" customHeight="1">
      <c r="A560" s="70"/>
      <c r="B560" s="71"/>
      <c r="C560" s="70"/>
      <c r="D560" s="72"/>
      <c r="E560" s="73"/>
      <c r="F560" s="73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  <c r="AF560" s="24"/>
      <c r="AG560" s="24"/>
      <c r="AH560" s="24"/>
      <c r="AI560" s="24"/>
      <c r="AJ560" s="24"/>
      <c r="AK560" s="24"/>
      <c r="AL560" s="24"/>
      <c r="AM560" s="24"/>
      <c r="AN560" s="24"/>
      <c r="AO560" s="24"/>
      <c r="AP560" s="24"/>
      <c r="AQ560" s="24"/>
      <c r="AR560" s="24"/>
      <c r="AS560" s="24"/>
      <c r="AT560" s="24"/>
      <c r="AU560" s="24"/>
      <c r="AV560" s="24"/>
      <c r="AW560" s="24"/>
      <c r="AX560" s="24"/>
      <c r="AY560" s="24"/>
      <c r="AZ560" s="24"/>
    </row>
    <row r="561" ht="15.75" customHeight="1">
      <c r="A561" s="70"/>
      <c r="B561" s="71"/>
      <c r="C561" s="70"/>
      <c r="D561" s="72"/>
      <c r="E561" s="73"/>
      <c r="F561" s="73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  <c r="AF561" s="24"/>
      <c r="AG561" s="24"/>
      <c r="AH561" s="24"/>
      <c r="AI561" s="24"/>
      <c r="AJ561" s="24"/>
      <c r="AK561" s="24"/>
      <c r="AL561" s="24"/>
      <c r="AM561" s="24"/>
      <c r="AN561" s="24"/>
      <c r="AO561" s="24"/>
      <c r="AP561" s="24"/>
      <c r="AQ561" s="24"/>
      <c r="AR561" s="24"/>
      <c r="AS561" s="24"/>
      <c r="AT561" s="24"/>
      <c r="AU561" s="24"/>
      <c r="AV561" s="24"/>
      <c r="AW561" s="24"/>
      <c r="AX561" s="24"/>
      <c r="AY561" s="24"/>
      <c r="AZ561" s="24"/>
    </row>
    <row r="562" ht="15.75" customHeight="1">
      <c r="A562" s="70"/>
      <c r="B562" s="71"/>
      <c r="C562" s="70"/>
      <c r="D562" s="72"/>
      <c r="E562" s="73"/>
      <c r="F562" s="73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  <c r="AF562" s="24"/>
      <c r="AG562" s="24"/>
      <c r="AH562" s="24"/>
      <c r="AI562" s="24"/>
      <c r="AJ562" s="24"/>
      <c r="AK562" s="24"/>
      <c r="AL562" s="24"/>
      <c r="AM562" s="24"/>
      <c r="AN562" s="24"/>
      <c r="AO562" s="24"/>
      <c r="AP562" s="24"/>
      <c r="AQ562" s="24"/>
      <c r="AR562" s="24"/>
      <c r="AS562" s="24"/>
      <c r="AT562" s="24"/>
      <c r="AU562" s="24"/>
      <c r="AV562" s="24"/>
      <c r="AW562" s="24"/>
      <c r="AX562" s="24"/>
      <c r="AY562" s="24"/>
      <c r="AZ562" s="24"/>
    </row>
    <row r="563" ht="15.75" customHeight="1">
      <c r="A563" s="70"/>
      <c r="B563" s="71"/>
      <c r="C563" s="70"/>
      <c r="D563" s="72"/>
      <c r="E563" s="73"/>
      <c r="F563" s="73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  <c r="AF563" s="24"/>
      <c r="AG563" s="24"/>
      <c r="AH563" s="24"/>
      <c r="AI563" s="24"/>
      <c r="AJ563" s="24"/>
      <c r="AK563" s="24"/>
      <c r="AL563" s="24"/>
      <c r="AM563" s="24"/>
      <c r="AN563" s="24"/>
      <c r="AO563" s="24"/>
      <c r="AP563" s="24"/>
      <c r="AQ563" s="24"/>
      <c r="AR563" s="24"/>
      <c r="AS563" s="24"/>
      <c r="AT563" s="24"/>
      <c r="AU563" s="24"/>
      <c r="AV563" s="24"/>
      <c r="AW563" s="24"/>
      <c r="AX563" s="24"/>
      <c r="AY563" s="24"/>
      <c r="AZ563" s="24"/>
    </row>
    <row r="564" ht="15.75" customHeight="1">
      <c r="A564" s="70"/>
      <c r="B564" s="71"/>
      <c r="C564" s="70"/>
      <c r="D564" s="72"/>
      <c r="E564" s="73"/>
      <c r="F564" s="73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  <c r="AF564" s="24"/>
      <c r="AG564" s="24"/>
      <c r="AH564" s="24"/>
      <c r="AI564" s="24"/>
      <c r="AJ564" s="24"/>
      <c r="AK564" s="24"/>
      <c r="AL564" s="24"/>
      <c r="AM564" s="24"/>
      <c r="AN564" s="24"/>
      <c r="AO564" s="24"/>
      <c r="AP564" s="24"/>
      <c r="AQ564" s="24"/>
      <c r="AR564" s="24"/>
      <c r="AS564" s="24"/>
      <c r="AT564" s="24"/>
      <c r="AU564" s="24"/>
      <c r="AV564" s="24"/>
      <c r="AW564" s="24"/>
      <c r="AX564" s="24"/>
      <c r="AY564" s="24"/>
      <c r="AZ564" s="24"/>
    </row>
    <row r="565" ht="15.75" customHeight="1">
      <c r="A565" s="70"/>
      <c r="B565" s="71"/>
      <c r="C565" s="70"/>
      <c r="D565" s="72"/>
      <c r="E565" s="73"/>
      <c r="F565" s="73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  <c r="AF565" s="24"/>
      <c r="AG565" s="24"/>
      <c r="AH565" s="24"/>
      <c r="AI565" s="24"/>
      <c r="AJ565" s="24"/>
      <c r="AK565" s="24"/>
      <c r="AL565" s="24"/>
      <c r="AM565" s="24"/>
      <c r="AN565" s="24"/>
      <c r="AO565" s="24"/>
      <c r="AP565" s="24"/>
      <c r="AQ565" s="24"/>
      <c r="AR565" s="24"/>
      <c r="AS565" s="24"/>
      <c r="AT565" s="24"/>
      <c r="AU565" s="24"/>
      <c r="AV565" s="24"/>
      <c r="AW565" s="24"/>
      <c r="AX565" s="24"/>
      <c r="AY565" s="24"/>
      <c r="AZ565" s="24"/>
    </row>
    <row r="566" ht="15.75" customHeight="1">
      <c r="A566" s="70"/>
      <c r="B566" s="71"/>
      <c r="C566" s="70"/>
      <c r="D566" s="72"/>
      <c r="E566" s="73"/>
      <c r="F566" s="73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  <c r="AF566" s="24"/>
      <c r="AG566" s="24"/>
      <c r="AH566" s="24"/>
      <c r="AI566" s="24"/>
      <c r="AJ566" s="24"/>
      <c r="AK566" s="24"/>
      <c r="AL566" s="24"/>
      <c r="AM566" s="24"/>
      <c r="AN566" s="24"/>
      <c r="AO566" s="24"/>
      <c r="AP566" s="24"/>
      <c r="AQ566" s="24"/>
      <c r="AR566" s="24"/>
      <c r="AS566" s="24"/>
      <c r="AT566" s="24"/>
      <c r="AU566" s="24"/>
      <c r="AV566" s="24"/>
      <c r="AW566" s="24"/>
      <c r="AX566" s="24"/>
      <c r="AY566" s="24"/>
      <c r="AZ566" s="24"/>
    </row>
    <row r="567" ht="15.75" customHeight="1">
      <c r="A567" s="70"/>
      <c r="B567" s="71"/>
      <c r="C567" s="70"/>
      <c r="D567" s="72"/>
      <c r="E567" s="73"/>
      <c r="F567" s="73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  <c r="AF567" s="24"/>
      <c r="AG567" s="24"/>
      <c r="AH567" s="24"/>
      <c r="AI567" s="24"/>
      <c r="AJ567" s="24"/>
      <c r="AK567" s="24"/>
      <c r="AL567" s="24"/>
      <c r="AM567" s="24"/>
      <c r="AN567" s="24"/>
      <c r="AO567" s="24"/>
      <c r="AP567" s="24"/>
      <c r="AQ567" s="24"/>
      <c r="AR567" s="24"/>
      <c r="AS567" s="24"/>
      <c r="AT567" s="24"/>
      <c r="AU567" s="24"/>
      <c r="AV567" s="24"/>
      <c r="AW567" s="24"/>
      <c r="AX567" s="24"/>
      <c r="AY567" s="24"/>
      <c r="AZ567" s="24"/>
    </row>
    <row r="568" ht="15.75" customHeight="1">
      <c r="A568" s="70"/>
      <c r="B568" s="71"/>
      <c r="C568" s="70"/>
      <c r="D568" s="72"/>
      <c r="E568" s="73"/>
      <c r="F568" s="73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  <c r="AF568" s="24"/>
      <c r="AG568" s="24"/>
      <c r="AH568" s="24"/>
      <c r="AI568" s="24"/>
      <c r="AJ568" s="24"/>
      <c r="AK568" s="24"/>
      <c r="AL568" s="24"/>
      <c r="AM568" s="24"/>
      <c r="AN568" s="24"/>
      <c r="AO568" s="24"/>
      <c r="AP568" s="24"/>
      <c r="AQ568" s="24"/>
      <c r="AR568" s="24"/>
      <c r="AS568" s="24"/>
      <c r="AT568" s="24"/>
      <c r="AU568" s="24"/>
      <c r="AV568" s="24"/>
      <c r="AW568" s="24"/>
      <c r="AX568" s="24"/>
      <c r="AY568" s="24"/>
      <c r="AZ568" s="24"/>
    </row>
    <row r="569" ht="15.75" customHeight="1">
      <c r="A569" s="70"/>
      <c r="B569" s="71"/>
      <c r="C569" s="70"/>
      <c r="D569" s="72"/>
      <c r="E569" s="73"/>
      <c r="F569" s="73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  <c r="AF569" s="24"/>
      <c r="AG569" s="24"/>
      <c r="AH569" s="24"/>
      <c r="AI569" s="24"/>
      <c r="AJ569" s="24"/>
      <c r="AK569" s="24"/>
      <c r="AL569" s="24"/>
      <c r="AM569" s="24"/>
      <c r="AN569" s="24"/>
      <c r="AO569" s="24"/>
      <c r="AP569" s="24"/>
      <c r="AQ569" s="24"/>
      <c r="AR569" s="24"/>
      <c r="AS569" s="24"/>
      <c r="AT569" s="24"/>
      <c r="AU569" s="24"/>
      <c r="AV569" s="24"/>
      <c r="AW569" s="24"/>
      <c r="AX569" s="24"/>
      <c r="AY569" s="24"/>
      <c r="AZ569" s="24"/>
    </row>
    <row r="570" ht="15.75" customHeight="1">
      <c r="A570" s="70"/>
      <c r="B570" s="71"/>
      <c r="C570" s="70"/>
      <c r="D570" s="72"/>
      <c r="E570" s="73"/>
      <c r="F570" s="73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  <c r="AF570" s="24"/>
      <c r="AG570" s="24"/>
      <c r="AH570" s="24"/>
      <c r="AI570" s="24"/>
      <c r="AJ570" s="24"/>
      <c r="AK570" s="24"/>
      <c r="AL570" s="24"/>
      <c r="AM570" s="24"/>
      <c r="AN570" s="24"/>
      <c r="AO570" s="24"/>
      <c r="AP570" s="24"/>
      <c r="AQ570" s="24"/>
      <c r="AR570" s="24"/>
      <c r="AS570" s="24"/>
      <c r="AT570" s="24"/>
      <c r="AU570" s="24"/>
      <c r="AV570" s="24"/>
      <c r="AW570" s="24"/>
      <c r="AX570" s="24"/>
      <c r="AY570" s="24"/>
      <c r="AZ570" s="24"/>
    </row>
    <row r="571" ht="15.75" customHeight="1">
      <c r="A571" s="70"/>
      <c r="B571" s="71"/>
      <c r="C571" s="70"/>
      <c r="D571" s="72"/>
      <c r="E571" s="73"/>
      <c r="F571" s="73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  <c r="AF571" s="24"/>
      <c r="AG571" s="24"/>
      <c r="AH571" s="24"/>
      <c r="AI571" s="24"/>
      <c r="AJ571" s="24"/>
      <c r="AK571" s="24"/>
      <c r="AL571" s="24"/>
      <c r="AM571" s="24"/>
      <c r="AN571" s="24"/>
      <c r="AO571" s="24"/>
      <c r="AP571" s="24"/>
      <c r="AQ571" s="24"/>
      <c r="AR571" s="24"/>
      <c r="AS571" s="24"/>
      <c r="AT571" s="24"/>
      <c r="AU571" s="24"/>
      <c r="AV571" s="24"/>
      <c r="AW571" s="24"/>
      <c r="AX571" s="24"/>
      <c r="AY571" s="24"/>
      <c r="AZ571" s="24"/>
    </row>
    <row r="572" ht="15.75" customHeight="1">
      <c r="A572" s="70"/>
      <c r="B572" s="71"/>
      <c r="C572" s="70"/>
      <c r="D572" s="72"/>
      <c r="E572" s="73"/>
      <c r="F572" s="73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  <c r="AF572" s="24"/>
      <c r="AG572" s="24"/>
      <c r="AH572" s="24"/>
      <c r="AI572" s="24"/>
      <c r="AJ572" s="24"/>
      <c r="AK572" s="24"/>
      <c r="AL572" s="24"/>
      <c r="AM572" s="24"/>
      <c r="AN572" s="24"/>
      <c r="AO572" s="24"/>
      <c r="AP572" s="24"/>
      <c r="AQ572" s="24"/>
      <c r="AR572" s="24"/>
      <c r="AS572" s="24"/>
      <c r="AT572" s="24"/>
      <c r="AU572" s="24"/>
      <c r="AV572" s="24"/>
      <c r="AW572" s="24"/>
      <c r="AX572" s="24"/>
      <c r="AY572" s="24"/>
      <c r="AZ572" s="24"/>
    </row>
    <row r="573" ht="15.75" customHeight="1">
      <c r="A573" s="70"/>
      <c r="B573" s="71"/>
      <c r="C573" s="70"/>
      <c r="D573" s="72"/>
      <c r="E573" s="73"/>
      <c r="F573" s="73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  <c r="AF573" s="24"/>
      <c r="AG573" s="24"/>
      <c r="AH573" s="24"/>
      <c r="AI573" s="24"/>
      <c r="AJ573" s="24"/>
      <c r="AK573" s="24"/>
      <c r="AL573" s="24"/>
      <c r="AM573" s="24"/>
      <c r="AN573" s="24"/>
      <c r="AO573" s="24"/>
      <c r="AP573" s="24"/>
      <c r="AQ573" s="24"/>
      <c r="AR573" s="24"/>
      <c r="AS573" s="24"/>
      <c r="AT573" s="24"/>
      <c r="AU573" s="24"/>
      <c r="AV573" s="24"/>
      <c r="AW573" s="24"/>
      <c r="AX573" s="24"/>
      <c r="AY573" s="24"/>
      <c r="AZ573" s="24"/>
    </row>
    <row r="574" ht="15.75" customHeight="1">
      <c r="A574" s="70"/>
      <c r="B574" s="71"/>
      <c r="C574" s="70"/>
      <c r="D574" s="72"/>
      <c r="E574" s="73"/>
      <c r="F574" s="73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  <c r="AF574" s="24"/>
      <c r="AG574" s="24"/>
      <c r="AH574" s="24"/>
      <c r="AI574" s="24"/>
      <c r="AJ574" s="24"/>
      <c r="AK574" s="24"/>
      <c r="AL574" s="24"/>
      <c r="AM574" s="24"/>
      <c r="AN574" s="24"/>
      <c r="AO574" s="24"/>
      <c r="AP574" s="24"/>
      <c r="AQ574" s="24"/>
      <c r="AR574" s="24"/>
      <c r="AS574" s="24"/>
      <c r="AT574" s="24"/>
      <c r="AU574" s="24"/>
      <c r="AV574" s="24"/>
      <c r="AW574" s="24"/>
      <c r="AX574" s="24"/>
      <c r="AY574" s="24"/>
      <c r="AZ574" s="24"/>
    </row>
    <row r="575" ht="15.75" customHeight="1">
      <c r="A575" s="70"/>
      <c r="B575" s="71"/>
      <c r="C575" s="70"/>
      <c r="D575" s="72"/>
      <c r="E575" s="73"/>
      <c r="F575" s="73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  <c r="AF575" s="24"/>
      <c r="AG575" s="24"/>
      <c r="AH575" s="24"/>
      <c r="AI575" s="24"/>
      <c r="AJ575" s="24"/>
      <c r="AK575" s="24"/>
      <c r="AL575" s="24"/>
      <c r="AM575" s="24"/>
      <c r="AN575" s="24"/>
      <c r="AO575" s="24"/>
      <c r="AP575" s="24"/>
      <c r="AQ575" s="24"/>
      <c r="AR575" s="24"/>
      <c r="AS575" s="24"/>
      <c r="AT575" s="24"/>
      <c r="AU575" s="24"/>
      <c r="AV575" s="24"/>
      <c r="AW575" s="24"/>
      <c r="AX575" s="24"/>
      <c r="AY575" s="24"/>
      <c r="AZ575" s="24"/>
    </row>
    <row r="576" ht="15.75" customHeight="1">
      <c r="A576" s="70"/>
      <c r="B576" s="71"/>
      <c r="C576" s="70"/>
      <c r="D576" s="72"/>
      <c r="E576" s="73"/>
      <c r="F576" s="73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  <c r="AF576" s="24"/>
      <c r="AG576" s="24"/>
      <c r="AH576" s="24"/>
      <c r="AI576" s="24"/>
      <c r="AJ576" s="24"/>
      <c r="AK576" s="24"/>
      <c r="AL576" s="24"/>
      <c r="AM576" s="24"/>
      <c r="AN576" s="24"/>
      <c r="AO576" s="24"/>
      <c r="AP576" s="24"/>
      <c r="AQ576" s="24"/>
      <c r="AR576" s="24"/>
      <c r="AS576" s="24"/>
      <c r="AT576" s="24"/>
      <c r="AU576" s="24"/>
      <c r="AV576" s="24"/>
      <c r="AW576" s="24"/>
      <c r="AX576" s="24"/>
      <c r="AY576" s="24"/>
      <c r="AZ576" s="24"/>
    </row>
    <row r="577" ht="15.75" customHeight="1">
      <c r="A577" s="70"/>
      <c r="B577" s="71"/>
      <c r="C577" s="70"/>
      <c r="D577" s="72"/>
      <c r="E577" s="73"/>
      <c r="F577" s="73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  <c r="AF577" s="24"/>
      <c r="AG577" s="24"/>
      <c r="AH577" s="24"/>
      <c r="AI577" s="24"/>
      <c r="AJ577" s="24"/>
      <c r="AK577" s="24"/>
      <c r="AL577" s="24"/>
      <c r="AM577" s="24"/>
      <c r="AN577" s="24"/>
      <c r="AO577" s="24"/>
      <c r="AP577" s="24"/>
      <c r="AQ577" s="24"/>
      <c r="AR577" s="24"/>
      <c r="AS577" s="24"/>
      <c r="AT577" s="24"/>
      <c r="AU577" s="24"/>
      <c r="AV577" s="24"/>
      <c r="AW577" s="24"/>
      <c r="AX577" s="24"/>
      <c r="AY577" s="24"/>
      <c r="AZ577" s="24"/>
    </row>
    <row r="578" ht="15.75" customHeight="1">
      <c r="A578" s="70"/>
      <c r="B578" s="71"/>
      <c r="C578" s="70"/>
      <c r="D578" s="72"/>
      <c r="E578" s="73"/>
      <c r="F578" s="73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  <c r="AF578" s="24"/>
      <c r="AG578" s="24"/>
      <c r="AH578" s="24"/>
      <c r="AI578" s="24"/>
      <c r="AJ578" s="24"/>
      <c r="AK578" s="24"/>
      <c r="AL578" s="24"/>
      <c r="AM578" s="24"/>
      <c r="AN578" s="24"/>
      <c r="AO578" s="24"/>
      <c r="AP578" s="24"/>
      <c r="AQ578" s="24"/>
      <c r="AR578" s="24"/>
      <c r="AS578" s="24"/>
      <c r="AT578" s="24"/>
      <c r="AU578" s="24"/>
      <c r="AV578" s="24"/>
      <c r="AW578" s="24"/>
      <c r="AX578" s="24"/>
      <c r="AY578" s="24"/>
      <c r="AZ578" s="24"/>
    </row>
    <row r="579" ht="15.75" customHeight="1">
      <c r="A579" s="70"/>
      <c r="B579" s="71"/>
      <c r="C579" s="70"/>
      <c r="D579" s="72"/>
      <c r="E579" s="73"/>
      <c r="F579" s="73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  <c r="AF579" s="24"/>
      <c r="AG579" s="24"/>
      <c r="AH579" s="24"/>
      <c r="AI579" s="24"/>
      <c r="AJ579" s="24"/>
      <c r="AK579" s="24"/>
      <c r="AL579" s="24"/>
      <c r="AM579" s="24"/>
      <c r="AN579" s="24"/>
      <c r="AO579" s="24"/>
      <c r="AP579" s="24"/>
      <c r="AQ579" s="24"/>
      <c r="AR579" s="24"/>
      <c r="AS579" s="24"/>
      <c r="AT579" s="24"/>
      <c r="AU579" s="24"/>
      <c r="AV579" s="24"/>
      <c r="AW579" s="24"/>
      <c r="AX579" s="24"/>
      <c r="AY579" s="24"/>
      <c r="AZ579" s="24"/>
    </row>
    <row r="580" ht="15.75" customHeight="1">
      <c r="A580" s="70"/>
      <c r="B580" s="71"/>
      <c r="C580" s="70"/>
      <c r="D580" s="72"/>
      <c r="E580" s="73"/>
      <c r="F580" s="73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  <c r="AF580" s="24"/>
      <c r="AG580" s="24"/>
      <c r="AH580" s="24"/>
      <c r="AI580" s="24"/>
      <c r="AJ580" s="24"/>
      <c r="AK580" s="24"/>
      <c r="AL580" s="24"/>
      <c r="AM580" s="24"/>
      <c r="AN580" s="24"/>
      <c r="AO580" s="24"/>
      <c r="AP580" s="24"/>
      <c r="AQ580" s="24"/>
      <c r="AR580" s="24"/>
      <c r="AS580" s="24"/>
      <c r="AT580" s="24"/>
      <c r="AU580" s="24"/>
      <c r="AV580" s="24"/>
      <c r="AW580" s="24"/>
      <c r="AX580" s="24"/>
      <c r="AY580" s="24"/>
      <c r="AZ580" s="24"/>
    </row>
    <row r="581" ht="15.75" customHeight="1">
      <c r="A581" s="70"/>
      <c r="B581" s="71"/>
      <c r="C581" s="70"/>
      <c r="D581" s="72"/>
      <c r="E581" s="73"/>
      <c r="F581" s="73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  <c r="AF581" s="24"/>
      <c r="AG581" s="24"/>
      <c r="AH581" s="24"/>
      <c r="AI581" s="24"/>
      <c r="AJ581" s="24"/>
      <c r="AK581" s="24"/>
      <c r="AL581" s="24"/>
      <c r="AM581" s="24"/>
      <c r="AN581" s="24"/>
      <c r="AO581" s="24"/>
      <c r="AP581" s="24"/>
      <c r="AQ581" s="24"/>
      <c r="AR581" s="24"/>
      <c r="AS581" s="24"/>
      <c r="AT581" s="24"/>
      <c r="AU581" s="24"/>
      <c r="AV581" s="24"/>
      <c r="AW581" s="24"/>
      <c r="AX581" s="24"/>
      <c r="AY581" s="24"/>
      <c r="AZ581" s="24"/>
    </row>
    <row r="582" ht="15.75" customHeight="1">
      <c r="A582" s="70"/>
      <c r="B582" s="71"/>
      <c r="C582" s="70"/>
      <c r="D582" s="72"/>
      <c r="E582" s="73"/>
      <c r="F582" s="73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  <c r="AF582" s="24"/>
      <c r="AG582" s="24"/>
      <c r="AH582" s="24"/>
      <c r="AI582" s="24"/>
      <c r="AJ582" s="24"/>
      <c r="AK582" s="24"/>
      <c r="AL582" s="24"/>
      <c r="AM582" s="24"/>
      <c r="AN582" s="24"/>
      <c r="AO582" s="24"/>
      <c r="AP582" s="24"/>
      <c r="AQ582" s="24"/>
      <c r="AR582" s="24"/>
      <c r="AS582" s="24"/>
      <c r="AT582" s="24"/>
      <c r="AU582" s="24"/>
      <c r="AV582" s="24"/>
      <c r="AW582" s="24"/>
      <c r="AX582" s="24"/>
      <c r="AY582" s="24"/>
      <c r="AZ582" s="24"/>
    </row>
    <row r="583" ht="15.75" customHeight="1">
      <c r="A583" s="70"/>
      <c r="B583" s="71"/>
      <c r="C583" s="70"/>
      <c r="D583" s="72"/>
      <c r="E583" s="73"/>
      <c r="F583" s="73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  <c r="AF583" s="24"/>
      <c r="AG583" s="24"/>
      <c r="AH583" s="24"/>
      <c r="AI583" s="24"/>
      <c r="AJ583" s="24"/>
      <c r="AK583" s="24"/>
      <c r="AL583" s="24"/>
      <c r="AM583" s="24"/>
      <c r="AN583" s="24"/>
      <c r="AO583" s="24"/>
      <c r="AP583" s="24"/>
      <c r="AQ583" s="24"/>
      <c r="AR583" s="24"/>
      <c r="AS583" s="24"/>
      <c r="AT583" s="24"/>
      <c r="AU583" s="24"/>
      <c r="AV583" s="24"/>
      <c r="AW583" s="24"/>
      <c r="AX583" s="24"/>
      <c r="AY583" s="24"/>
      <c r="AZ583" s="24"/>
    </row>
    <row r="584" ht="15.75" customHeight="1">
      <c r="A584" s="70"/>
      <c r="B584" s="71"/>
      <c r="C584" s="70"/>
      <c r="D584" s="72"/>
      <c r="E584" s="73"/>
      <c r="F584" s="73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  <c r="AF584" s="24"/>
      <c r="AG584" s="24"/>
      <c r="AH584" s="24"/>
      <c r="AI584" s="24"/>
      <c r="AJ584" s="24"/>
      <c r="AK584" s="24"/>
      <c r="AL584" s="24"/>
      <c r="AM584" s="24"/>
      <c r="AN584" s="24"/>
      <c r="AO584" s="24"/>
      <c r="AP584" s="24"/>
      <c r="AQ584" s="24"/>
      <c r="AR584" s="24"/>
      <c r="AS584" s="24"/>
      <c r="AT584" s="24"/>
      <c r="AU584" s="24"/>
      <c r="AV584" s="24"/>
      <c r="AW584" s="24"/>
      <c r="AX584" s="24"/>
      <c r="AY584" s="24"/>
      <c r="AZ584" s="24"/>
    </row>
    <row r="585" ht="15.75" customHeight="1">
      <c r="A585" s="70"/>
      <c r="B585" s="71"/>
      <c r="C585" s="70"/>
      <c r="D585" s="72"/>
      <c r="E585" s="73"/>
      <c r="F585" s="73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  <c r="AF585" s="24"/>
      <c r="AG585" s="24"/>
      <c r="AH585" s="24"/>
      <c r="AI585" s="24"/>
      <c r="AJ585" s="24"/>
      <c r="AK585" s="24"/>
      <c r="AL585" s="24"/>
      <c r="AM585" s="24"/>
      <c r="AN585" s="24"/>
      <c r="AO585" s="24"/>
      <c r="AP585" s="24"/>
      <c r="AQ585" s="24"/>
      <c r="AR585" s="24"/>
      <c r="AS585" s="24"/>
      <c r="AT585" s="24"/>
      <c r="AU585" s="24"/>
      <c r="AV585" s="24"/>
      <c r="AW585" s="24"/>
      <c r="AX585" s="24"/>
      <c r="AY585" s="24"/>
      <c r="AZ585" s="24"/>
    </row>
    <row r="586" ht="15.75" customHeight="1">
      <c r="A586" s="70"/>
      <c r="B586" s="71"/>
      <c r="C586" s="70"/>
      <c r="D586" s="72"/>
      <c r="E586" s="73"/>
      <c r="F586" s="73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  <c r="AF586" s="24"/>
      <c r="AG586" s="24"/>
      <c r="AH586" s="24"/>
      <c r="AI586" s="24"/>
      <c r="AJ586" s="24"/>
      <c r="AK586" s="24"/>
      <c r="AL586" s="24"/>
      <c r="AM586" s="24"/>
      <c r="AN586" s="24"/>
      <c r="AO586" s="24"/>
      <c r="AP586" s="24"/>
      <c r="AQ586" s="24"/>
      <c r="AR586" s="24"/>
      <c r="AS586" s="24"/>
      <c r="AT586" s="24"/>
      <c r="AU586" s="24"/>
      <c r="AV586" s="24"/>
      <c r="AW586" s="24"/>
      <c r="AX586" s="24"/>
      <c r="AY586" s="24"/>
      <c r="AZ586" s="24"/>
    </row>
    <row r="587" ht="15.75" customHeight="1">
      <c r="A587" s="70"/>
      <c r="B587" s="71"/>
      <c r="C587" s="70"/>
      <c r="D587" s="72"/>
      <c r="E587" s="73"/>
      <c r="F587" s="73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  <c r="AF587" s="24"/>
      <c r="AG587" s="24"/>
      <c r="AH587" s="24"/>
      <c r="AI587" s="24"/>
      <c r="AJ587" s="24"/>
      <c r="AK587" s="24"/>
      <c r="AL587" s="24"/>
      <c r="AM587" s="24"/>
      <c r="AN587" s="24"/>
      <c r="AO587" s="24"/>
      <c r="AP587" s="24"/>
      <c r="AQ587" s="24"/>
      <c r="AR587" s="24"/>
      <c r="AS587" s="24"/>
      <c r="AT587" s="24"/>
      <c r="AU587" s="24"/>
      <c r="AV587" s="24"/>
      <c r="AW587" s="24"/>
      <c r="AX587" s="24"/>
      <c r="AY587" s="24"/>
      <c r="AZ587" s="24"/>
    </row>
    <row r="588" ht="15.75" customHeight="1">
      <c r="A588" s="70"/>
      <c r="B588" s="71"/>
      <c r="C588" s="70"/>
      <c r="D588" s="72"/>
      <c r="E588" s="73"/>
      <c r="F588" s="73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  <c r="AF588" s="24"/>
      <c r="AG588" s="24"/>
      <c r="AH588" s="24"/>
      <c r="AI588" s="24"/>
      <c r="AJ588" s="24"/>
      <c r="AK588" s="24"/>
      <c r="AL588" s="24"/>
      <c r="AM588" s="24"/>
      <c r="AN588" s="24"/>
      <c r="AO588" s="24"/>
      <c r="AP588" s="24"/>
      <c r="AQ588" s="24"/>
      <c r="AR588" s="24"/>
      <c r="AS588" s="24"/>
      <c r="AT588" s="24"/>
      <c r="AU588" s="24"/>
      <c r="AV588" s="24"/>
      <c r="AW588" s="24"/>
      <c r="AX588" s="24"/>
      <c r="AY588" s="24"/>
      <c r="AZ588" s="24"/>
    </row>
    <row r="589" ht="15.75" customHeight="1">
      <c r="A589" s="70"/>
      <c r="B589" s="71"/>
      <c r="C589" s="70"/>
      <c r="D589" s="72"/>
      <c r="E589" s="73"/>
      <c r="F589" s="73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  <c r="AF589" s="24"/>
      <c r="AG589" s="24"/>
      <c r="AH589" s="24"/>
      <c r="AI589" s="24"/>
      <c r="AJ589" s="24"/>
      <c r="AK589" s="24"/>
      <c r="AL589" s="24"/>
      <c r="AM589" s="24"/>
      <c r="AN589" s="24"/>
      <c r="AO589" s="24"/>
      <c r="AP589" s="24"/>
      <c r="AQ589" s="24"/>
      <c r="AR589" s="24"/>
      <c r="AS589" s="24"/>
      <c r="AT589" s="24"/>
      <c r="AU589" s="24"/>
      <c r="AV589" s="24"/>
      <c r="AW589" s="24"/>
      <c r="AX589" s="24"/>
      <c r="AY589" s="24"/>
      <c r="AZ589" s="24"/>
    </row>
    <row r="590" ht="15.75" customHeight="1">
      <c r="A590" s="70"/>
      <c r="B590" s="71"/>
      <c r="C590" s="70"/>
      <c r="D590" s="72"/>
      <c r="E590" s="73"/>
      <c r="F590" s="73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  <c r="AF590" s="24"/>
      <c r="AG590" s="24"/>
      <c r="AH590" s="24"/>
      <c r="AI590" s="24"/>
      <c r="AJ590" s="24"/>
      <c r="AK590" s="24"/>
      <c r="AL590" s="24"/>
      <c r="AM590" s="24"/>
      <c r="AN590" s="24"/>
      <c r="AO590" s="24"/>
      <c r="AP590" s="24"/>
      <c r="AQ590" s="24"/>
      <c r="AR590" s="24"/>
      <c r="AS590" s="24"/>
      <c r="AT590" s="24"/>
      <c r="AU590" s="24"/>
      <c r="AV590" s="24"/>
      <c r="AW590" s="24"/>
      <c r="AX590" s="24"/>
      <c r="AY590" s="24"/>
      <c r="AZ590" s="24"/>
    </row>
    <row r="591" ht="15.75" customHeight="1">
      <c r="A591" s="70"/>
      <c r="B591" s="71"/>
      <c r="C591" s="70"/>
      <c r="D591" s="72"/>
      <c r="E591" s="73"/>
      <c r="F591" s="73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  <c r="AF591" s="24"/>
      <c r="AG591" s="24"/>
      <c r="AH591" s="24"/>
      <c r="AI591" s="24"/>
      <c r="AJ591" s="24"/>
      <c r="AK591" s="24"/>
      <c r="AL591" s="24"/>
      <c r="AM591" s="24"/>
      <c r="AN591" s="24"/>
      <c r="AO591" s="24"/>
      <c r="AP591" s="24"/>
      <c r="AQ591" s="24"/>
      <c r="AR591" s="24"/>
      <c r="AS591" s="24"/>
      <c r="AT591" s="24"/>
      <c r="AU591" s="24"/>
      <c r="AV591" s="24"/>
      <c r="AW591" s="24"/>
      <c r="AX591" s="24"/>
      <c r="AY591" s="24"/>
      <c r="AZ591" s="24"/>
    </row>
    <row r="592" ht="15.75" customHeight="1">
      <c r="A592" s="70"/>
      <c r="B592" s="71"/>
      <c r="C592" s="70"/>
      <c r="D592" s="72"/>
      <c r="E592" s="73"/>
      <c r="F592" s="73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  <c r="AF592" s="24"/>
      <c r="AG592" s="24"/>
      <c r="AH592" s="24"/>
      <c r="AI592" s="24"/>
      <c r="AJ592" s="24"/>
      <c r="AK592" s="24"/>
      <c r="AL592" s="24"/>
      <c r="AM592" s="24"/>
      <c r="AN592" s="24"/>
      <c r="AO592" s="24"/>
      <c r="AP592" s="24"/>
      <c r="AQ592" s="24"/>
      <c r="AR592" s="24"/>
      <c r="AS592" s="24"/>
      <c r="AT592" s="24"/>
      <c r="AU592" s="24"/>
      <c r="AV592" s="24"/>
      <c r="AW592" s="24"/>
      <c r="AX592" s="24"/>
      <c r="AY592" s="24"/>
      <c r="AZ592" s="24"/>
    </row>
    <row r="593" ht="15.75" customHeight="1">
      <c r="A593" s="70"/>
      <c r="B593" s="71"/>
      <c r="C593" s="70"/>
      <c r="D593" s="72"/>
      <c r="E593" s="73"/>
      <c r="F593" s="73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  <c r="AF593" s="24"/>
      <c r="AG593" s="24"/>
      <c r="AH593" s="24"/>
      <c r="AI593" s="24"/>
      <c r="AJ593" s="24"/>
      <c r="AK593" s="24"/>
      <c r="AL593" s="24"/>
      <c r="AM593" s="24"/>
      <c r="AN593" s="24"/>
      <c r="AO593" s="24"/>
      <c r="AP593" s="24"/>
      <c r="AQ593" s="24"/>
      <c r="AR593" s="24"/>
      <c r="AS593" s="24"/>
      <c r="AT593" s="24"/>
      <c r="AU593" s="24"/>
      <c r="AV593" s="24"/>
      <c r="AW593" s="24"/>
      <c r="AX593" s="24"/>
      <c r="AY593" s="24"/>
      <c r="AZ593" s="24"/>
    </row>
    <row r="594" ht="15.75" customHeight="1">
      <c r="A594" s="70"/>
      <c r="B594" s="71"/>
      <c r="C594" s="70"/>
      <c r="D594" s="72"/>
      <c r="E594" s="73"/>
      <c r="F594" s="73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  <c r="AF594" s="24"/>
      <c r="AG594" s="24"/>
      <c r="AH594" s="24"/>
      <c r="AI594" s="24"/>
      <c r="AJ594" s="24"/>
      <c r="AK594" s="24"/>
      <c r="AL594" s="24"/>
      <c r="AM594" s="24"/>
      <c r="AN594" s="24"/>
      <c r="AO594" s="24"/>
      <c r="AP594" s="24"/>
      <c r="AQ594" s="24"/>
      <c r="AR594" s="24"/>
      <c r="AS594" s="24"/>
      <c r="AT594" s="24"/>
      <c r="AU594" s="24"/>
      <c r="AV594" s="24"/>
      <c r="AW594" s="24"/>
      <c r="AX594" s="24"/>
      <c r="AY594" s="24"/>
      <c r="AZ594" s="24"/>
    </row>
    <row r="595" ht="15.75" customHeight="1">
      <c r="A595" s="70"/>
      <c r="B595" s="71"/>
      <c r="C595" s="70"/>
      <c r="D595" s="72"/>
      <c r="E595" s="73"/>
      <c r="F595" s="73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  <c r="AF595" s="24"/>
      <c r="AG595" s="24"/>
      <c r="AH595" s="24"/>
      <c r="AI595" s="24"/>
      <c r="AJ595" s="24"/>
      <c r="AK595" s="24"/>
      <c r="AL595" s="24"/>
      <c r="AM595" s="24"/>
      <c r="AN595" s="24"/>
      <c r="AO595" s="24"/>
      <c r="AP595" s="24"/>
      <c r="AQ595" s="24"/>
      <c r="AR595" s="24"/>
      <c r="AS595" s="24"/>
      <c r="AT595" s="24"/>
      <c r="AU595" s="24"/>
      <c r="AV595" s="24"/>
      <c r="AW595" s="24"/>
      <c r="AX595" s="24"/>
      <c r="AY595" s="24"/>
      <c r="AZ595" s="24"/>
    </row>
    <row r="596" ht="15.75" customHeight="1">
      <c r="A596" s="70"/>
      <c r="B596" s="71"/>
      <c r="C596" s="70"/>
      <c r="D596" s="72"/>
      <c r="E596" s="73"/>
      <c r="F596" s="73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  <c r="AF596" s="24"/>
      <c r="AG596" s="24"/>
      <c r="AH596" s="24"/>
      <c r="AI596" s="24"/>
      <c r="AJ596" s="24"/>
      <c r="AK596" s="24"/>
      <c r="AL596" s="24"/>
      <c r="AM596" s="24"/>
      <c r="AN596" s="24"/>
      <c r="AO596" s="24"/>
      <c r="AP596" s="24"/>
      <c r="AQ596" s="24"/>
      <c r="AR596" s="24"/>
      <c r="AS596" s="24"/>
      <c r="AT596" s="24"/>
      <c r="AU596" s="24"/>
      <c r="AV596" s="24"/>
      <c r="AW596" s="24"/>
      <c r="AX596" s="24"/>
      <c r="AY596" s="24"/>
      <c r="AZ596" s="24"/>
    </row>
    <row r="597" ht="15.75" customHeight="1">
      <c r="A597" s="70"/>
      <c r="B597" s="71"/>
      <c r="C597" s="70"/>
      <c r="D597" s="72"/>
      <c r="E597" s="73"/>
      <c r="F597" s="73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  <c r="AF597" s="24"/>
      <c r="AG597" s="24"/>
      <c r="AH597" s="24"/>
      <c r="AI597" s="24"/>
      <c r="AJ597" s="24"/>
      <c r="AK597" s="24"/>
      <c r="AL597" s="24"/>
      <c r="AM597" s="24"/>
      <c r="AN597" s="24"/>
      <c r="AO597" s="24"/>
      <c r="AP597" s="24"/>
      <c r="AQ597" s="24"/>
      <c r="AR597" s="24"/>
      <c r="AS597" s="24"/>
      <c r="AT597" s="24"/>
      <c r="AU597" s="24"/>
      <c r="AV597" s="24"/>
      <c r="AW597" s="24"/>
      <c r="AX597" s="24"/>
      <c r="AY597" s="24"/>
      <c r="AZ597" s="24"/>
    </row>
    <row r="598" ht="15.75" customHeight="1">
      <c r="A598" s="70"/>
      <c r="B598" s="71"/>
      <c r="C598" s="70"/>
      <c r="D598" s="72"/>
      <c r="E598" s="73"/>
      <c r="F598" s="73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  <c r="AF598" s="24"/>
      <c r="AG598" s="24"/>
      <c r="AH598" s="24"/>
      <c r="AI598" s="24"/>
      <c r="AJ598" s="24"/>
      <c r="AK598" s="24"/>
      <c r="AL598" s="24"/>
      <c r="AM598" s="24"/>
      <c r="AN598" s="24"/>
      <c r="AO598" s="24"/>
      <c r="AP598" s="24"/>
      <c r="AQ598" s="24"/>
      <c r="AR598" s="24"/>
      <c r="AS598" s="24"/>
      <c r="AT598" s="24"/>
      <c r="AU598" s="24"/>
      <c r="AV598" s="24"/>
      <c r="AW598" s="24"/>
      <c r="AX598" s="24"/>
      <c r="AY598" s="24"/>
      <c r="AZ598" s="24"/>
    </row>
    <row r="599" ht="15.75" customHeight="1">
      <c r="A599" s="70"/>
      <c r="B599" s="71"/>
      <c r="C599" s="70"/>
      <c r="D599" s="72"/>
      <c r="E599" s="73"/>
      <c r="F599" s="73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  <c r="AF599" s="24"/>
      <c r="AG599" s="24"/>
      <c r="AH599" s="24"/>
      <c r="AI599" s="24"/>
      <c r="AJ599" s="24"/>
      <c r="AK599" s="24"/>
      <c r="AL599" s="24"/>
      <c r="AM599" s="24"/>
      <c r="AN599" s="24"/>
      <c r="AO599" s="24"/>
      <c r="AP599" s="24"/>
      <c r="AQ599" s="24"/>
      <c r="AR599" s="24"/>
      <c r="AS599" s="24"/>
      <c r="AT599" s="24"/>
      <c r="AU599" s="24"/>
      <c r="AV599" s="24"/>
      <c r="AW599" s="24"/>
      <c r="AX599" s="24"/>
      <c r="AY599" s="24"/>
      <c r="AZ599" s="24"/>
    </row>
    <row r="600" ht="15.75" customHeight="1">
      <c r="A600" s="70"/>
      <c r="B600" s="71"/>
      <c r="C600" s="70"/>
      <c r="D600" s="72"/>
      <c r="E600" s="73"/>
      <c r="F600" s="73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  <c r="AF600" s="24"/>
      <c r="AG600" s="24"/>
      <c r="AH600" s="24"/>
      <c r="AI600" s="24"/>
      <c r="AJ600" s="24"/>
      <c r="AK600" s="24"/>
      <c r="AL600" s="24"/>
      <c r="AM600" s="24"/>
      <c r="AN600" s="24"/>
      <c r="AO600" s="24"/>
      <c r="AP600" s="24"/>
      <c r="AQ600" s="24"/>
      <c r="AR600" s="24"/>
      <c r="AS600" s="24"/>
      <c r="AT600" s="24"/>
      <c r="AU600" s="24"/>
      <c r="AV600" s="24"/>
      <c r="AW600" s="24"/>
      <c r="AX600" s="24"/>
      <c r="AY600" s="24"/>
      <c r="AZ600" s="24"/>
    </row>
    <row r="601" ht="15.75" customHeight="1">
      <c r="A601" s="70"/>
      <c r="B601" s="71"/>
      <c r="C601" s="70"/>
      <c r="D601" s="72"/>
      <c r="E601" s="73"/>
      <c r="F601" s="73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  <c r="AF601" s="24"/>
      <c r="AG601" s="24"/>
      <c r="AH601" s="24"/>
      <c r="AI601" s="24"/>
      <c r="AJ601" s="24"/>
      <c r="AK601" s="24"/>
      <c r="AL601" s="24"/>
      <c r="AM601" s="24"/>
      <c r="AN601" s="24"/>
      <c r="AO601" s="24"/>
      <c r="AP601" s="24"/>
      <c r="AQ601" s="24"/>
      <c r="AR601" s="24"/>
      <c r="AS601" s="24"/>
      <c r="AT601" s="24"/>
      <c r="AU601" s="24"/>
      <c r="AV601" s="24"/>
      <c r="AW601" s="24"/>
      <c r="AX601" s="24"/>
      <c r="AY601" s="24"/>
      <c r="AZ601" s="24"/>
    </row>
    <row r="602" ht="15.75" customHeight="1">
      <c r="A602" s="70"/>
      <c r="B602" s="71"/>
      <c r="C602" s="70"/>
      <c r="D602" s="72"/>
      <c r="E602" s="73"/>
      <c r="F602" s="73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  <c r="AF602" s="24"/>
      <c r="AG602" s="24"/>
      <c r="AH602" s="24"/>
      <c r="AI602" s="24"/>
      <c r="AJ602" s="24"/>
      <c r="AK602" s="24"/>
      <c r="AL602" s="24"/>
      <c r="AM602" s="24"/>
      <c r="AN602" s="24"/>
      <c r="AO602" s="24"/>
      <c r="AP602" s="24"/>
      <c r="AQ602" s="24"/>
      <c r="AR602" s="24"/>
      <c r="AS602" s="24"/>
      <c r="AT602" s="24"/>
      <c r="AU602" s="24"/>
      <c r="AV602" s="24"/>
      <c r="AW602" s="24"/>
      <c r="AX602" s="24"/>
      <c r="AY602" s="24"/>
      <c r="AZ602" s="24"/>
    </row>
    <row r="603" ht="15.75" customHeight="1">
      <c r="A603" s="70"/>
      <c r="B603" s="71"/>
      <c r="C603" s="70"/>
      <c r="D603" s="72"/>
      <c r="E603" s="73"/>
      <c r="F603" s="73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  <c r="AF603" s="24"/>
      <c r="AG603" s="24"/>
      <c r="AH603" s="24"/>
      <c r="AI603" s="24"/>
      <c r="AJ603" s="24"/>
      <c r="AK603" s="24"/>
      <c r="AL603" s="24"/>
      <c r="AM603" s="24"/>
      <c r="AN603" s="24"/>
      <c r="AO603" s="24"/>
      <c r="AP603" s="24"/>
      <c r="AQ603" s="24"/>
      <c r="AR603" s="24"/>
      <c r="AS603" s="24"/>
      <c r="AT603" s="24"/>
      <c r="AU603" s="24"/>
      <c r="AV603" s="24"/>
      <c r="AW603" s="24"/>
      <c r="AX603" s="24"/>
      <c r="AY603" s="24"/>
      <c r="AZ603" s="24"/>
    </row>
    <row r="604" ht="15.75" customHeight="1">
      <c r="A604" s="70"/>
      <c r="B604" s="71"/>
      <c r="C604" s="70"/>
      <c r="D604" s="72"/>
      <c r="E604" s="73"/>
      <c r="F604" s="73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  <c r="AF604" s="24"/>
      <c r="AG604" s="24"/>
      <c r="AH604" s="24"/>
      <c r="AI604" s="24"/>
      <c r="AJ604" s="24"/>
      <c r="AK604" s="24"/>
      <c r="AL604" s="24"/>
      <c r="AM604" s="24"/>
      <c r="AN604" s="24"/>
      <c r="AO604" s="24"/>
      <c r="AP604" s="24"/>
      <c r="AQ604" s="24"/>
      <c r="AR604" s="24"/>
      <c r="AS604" s="24"/>
      <c r="AT604" s="24"/>
      <c r="AU604" s="24"/>
      <c r="AV604" s="24"/>
      <c r="AW604" s="24"/>
      <c r="AX604" s="24"/>
      <c r="AY604" s="24"/>
      <c r="AZ604" s="24"/>
    </row>
    <row r="605" ht="15.75" customHeight="1">
      <c r="A605" s="70"/>
      <c r="B605" s="71"/>
      <c r="C605" s="70"/>
      <c r="D605" s="72"/>
      <c r="E605" s="73"/>
      <c r="F605" s="73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  <c r="AF605" s="24"/>
      <c r="AG605" s="24"/>
      <c r="AH605" s="24"/>
      <c r="AI605" s="24"/>
      <c r="AJ605" s="24"/>
      <c r="AK605" s="24"/>
      <c r="AL605" s="24"/>
      <c r="AM605" s="24"/>
      <c r="AN605" s="24"/>
      <c r="AO605" s="24"/>
      <c r="AP605" s="24"/>
      <c r="AQ605" s="24"/>
      <c r="AR605" s="24"/>
      <c r="AS605" s="24"/>
      <c r="AT605" s="24"/>
      <c r="AU605" s="24"/>
      <c r="AV605" s="24"/>
      <c r="AW605" s="24"/>
      <c r="AX605" s="24"/>
      <c r="AY605" s="24"/>
      <c r="AZ605" s="24"/>
    </row>
    <row r="606" ht="15.75" customHeight="1">
      <c r="A606" s="70"/>
      <c r="B606" s="71"/>
      <c r="C606" s="70"/>
      <c r="D606" s="72"/>
      <c r="E606" s="73"/>
      <c r="F606" s="73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  <c r="AF606" s="24"/>
      <c r="AG606" s="24"/>
      <c r="AH606" s="24"/>
      <c r="AI606" s="24"/>
      <c r="AJ606" s="24"/>
      <c r="AK606" s="24"/>
      <c r="AL606" s="24"/>
      <c r="AM606" s="24"/>
      <c r="AN606" s="24"/>
      <c r="AO606" s="24"/>
      <c r="AP606" s="24"/>
      <c r="AQ606" s="24"/>
      <c r="AR606" s="24"/>
      <c r="AS606" s="24"/>
      <c r="AT606" s="24"/>
      <c r="AU606" s="24"/>
      <c r="AV606" s="24"/>
      <c r="AW606" s="24"/>
      <c r="AX606" s="24"/>
      <c r="AY606" s="24"/>
      <c r="AZ606" s="24"/>
    </row>
    <row r="607" ht="15.75" customHeight="1">
      <c r="A607" s="70"/>
      <c r="B607" s="71"/>
      <c r="C607" s="70"/>
      <c r="D607" s="72"/>
      <c r="E607" s="73"/>
      <c r="F607" s="73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  <c r="AF607" s="24"/>
      <c r="AG607" s="24"/>
      <c r="AH607" s="24"/>
      <c r="AI607" s="24"/>
      <c r="AJ607" s="24"/>
      <c r="AK607" s="24"/>
      <c r="AL607" s="24"/>
      <c r="AM607" s="24"/>
      <c r="AN607" s="24"/>
      <c r="AO607" s="24"/>
      <c r="AP607" s="24"/>
      <c r="AQ607" s="24"/>
      <c r="AR607" s="24"/>
      <c r="AS607" s="24"/>
      <c r="AT607" s="24"/>
      <c r="AU607" s="24"/>
      <c r="AV607" s="24"/>
      <c r="AW607" s="24"/>
      <c r="AX607" s="24"/>
      <c r="AY607" s="24"/>
      <c r="AZ607" s="24"/>
    </row>
    <row r="608" ht="15.75" customHeight="1">
      <c r="A608" s="70"/>
      <c r="B608" s="71"/>
      <c r="C608" s="70"/>
      <c r="D608" s="72"/>
      <c r="E608" s="73"/>
      <c r="F608" s="73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  <c r="AF608" s="24"/>
      <c r="AG608" s="24"/>
      <c r="AH608" s="24"/>
      <c r="AI608" s="24"/>
      <c r="AJ608" s="24"/>
      <c r="AK608" s="24"/>
      <c r="AL608" s="24"/>
      <c r="AM608" s="24"/>
      <c r="AN608" s="24"/>
      <c r="AO608" s="24"/>
      <c r="AP608" s="24"/>
      <c r="AQ608" s="24"/>
      <c r="AR608" s="24"/>
      <c r="AS608" s="24"/>
      <c r="AT608" s="24"/>
      <c r="AU608" s="24"/>
      <c r="AV608" s="24"/>
      <c r="AW608" s="24"/>
      <c r="AX608" s="24"/>
      <c r="AY608" s="24"/>
      <c r="AZ608" s="24"/>
    </row>
    <row r="609" ht="15.75" customHeight="1">
      <c r="A609" s="70"/>
      <c r="B609" s="71"/>
      <c r="C609" s="70"/>
      <c r="D609" s="72"/>
      <c r="E609" s="73"/>
      <c r="F609" s="73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  <c r="AF609" s="24"/>
      <c r="AG609" s="24"/>
      <c r="AH609" s="24"/>
      <c r="AI609" s="24"/>
      <c r="AJ609" s="24"/>
      <c r="AK609" s="24"/>
      <c r="AL609" s="24"/>
      <c r="AM609" s="24"/>
      <c r="AN609" s="24"/>
      <c r="AO609" s="24"/>
      <c r="AP609" s="24"/>
      <c r="AQ609" s="24"/>
      <c r="AR609" s="24"/>
      <c r="AS609" s="24"/>
      <c r="AT609" s="24"/>
      <c r="AU609" s="24"/>
      <c r="AV609" s="24"/>
      <c r="AW609" s="24"/>
      <c r="AX609" s="24"/>
      <c r="AY609" s="24"/>
      <c r="AZ609" s="24"/>
    </row>
    <row r="610" ht="15.75" customHeight="1">
      <c r="A610" s="70"/>
      <c r="B610" s="71"/>
      <c r="C610" s="70"/>
      <c r="D610" s="72"/>
      <c r="E610" s="73"/>
      <c r="F610" s="73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  <c r="AF610" s="24"/>
      <c r="AG610" s="24"/>
      <c r="AH610" s="24"/>
      <c r="AI610" s="24"/>
      <c r="AJ610" s="24"/>
      <c r="AK610" s="24"/>
      <c r="AL610" s="24"/>
      <c r="AM610" s="24"/>
      <c r="AN610" s="24"/>
      <c r="AO610" s="24"/>
      <c r="AP610" s="24"/>
      <c r="AQ610" s="24"/>
      <c r="AR610" s="24"/>
      <c r="AS610" s="24"/>
      <c r="AT610" s="24"/>
      <c r="AU610" s="24"/>
      <c r="AV610" s="24"/>
      <c r="AW610" s="24"/>
      <c r="AX610" s="24"/>
      <c r="AY610" s="24"/>
      <c r="AZ610" s="24"/>
    </row>
    <row r="611" ht="15.75" customHeight="1">
      <c r="A611" s="70"/>
      <c r="B611" s="71"/>
      <c r="C611" s="70"/>
      <c r="D611" s="72"/>
      <c r="E611" s="73"/>
      <c r="F611" s="73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  <c r="AF611" s="24"/>
      <c r="AG611" s="24"/>
      <c r="AH611" s="24"/>
      <c r="AI611" s="24"/>
      <c r="AJ611" s="24"/>
      <c r="AK611" s="24"/>
      <c r="AL611" s="24"/>
      <c r="AM611" s="24"/>
      <c r="AN611" s="24"/>
      <c r="AO611" s="24"/>
      <c r="AP611" s="24"/>
      <c r="AQ611" s="24"/>
      <c r="AR611" s="24"/>
      <c r="AS611" s="24"/>
      <c r="AT611" s="24"/>
      <c r="AU611" s="24"/>
      <c r="AV611" s="24"/>
      <c r="AW611" s="24"/>
      <c r="AX611" s="24"/>
      <c r="AY611" s="24"/>
      <c r="AZ611" s="24"/>
    </row>
    <row r="612" ht="15.75" customHeight="1">
      <c r="A612" s="70"/>
      <c r="B612" s="71"/>
      <c r="C612" s="70"/>
      <c r="D612" s="72"/>
      <c r="E612" s="73"/>
      <c r="F612" s="73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  <c r="AO612" s="24"/>
      <c r="AP612" s="24"/>
      <c r="AQ612" s="24"/>
      <c r="AR612" s="24"/>
      <c r="AS612" s="24"/>
      <c r="AT612" s="24"/>
      <c r="AU612" s="24"/>
      <c r="AV612" s="24"/>
      <c r="AW612" s="24"/>
      <c r="AX612" s="24"/>
      <c r="AY612" s="24"/>
      <c r="AZ612" s="24"/>
    </row>
    <row r="613" ht="15.75" customHeight="1">
      <c r="A613" s="70"/>
      <c r="B613" s="71"/>
      <c r="C613" s="70"/>
      <c r="D613" s="72"/>
      <c r="E613" s="73"/>
      <c r="F613" s="73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  <c r="AF613" s="24"/>
      <c r="AG613" s="24"/>
      <c r="AH613" s="24"/>
      <c r="AI613" s="24"/>
      <c r="AJ613" s="24"/>
      <c r="AK613" s="24"/>
      <c r="AL613" s="24"/>
      <c r="AM613" s="24"/>
      <c r="AN613" s="24"/>
      <c r="AO613" s="24"/>
      <c r="AP613" s="24"/>
      <c r="AQ613" s="24"/>
      <c r="AR613" s="24"/>
      <c r="AS613" s="24"/>
      <c r="AT613" s="24"/>
      <c r="AU613" s="24"/>
      <c r="AV613" s="24"/>
      <c r="AW613" s="24"/>
      <c r="AX613" s="24"/>
      <c r="AY613" s="24"/>
      <c r="AZ613" s="24"/>
    </row>
    <row r="614" ht="15.75" customHeight="1">
      <c r="A614" s="70"/>
      <c r="B614" s="71"/>
      <c r="C614" s="70"/>
      <c r="D614" s="72"/>
      <c r="E614" s="73"/>
      <c r="F614" s="73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  <c r="AF614" s="24"/>
      <c r="AG614" s="24"/>
      <c r="AH614" s="24"/>
      <c r="AI614" s="24"/>
      <c r="AJ614" s="24"/>
      <c r="AK614" s="24"/>
      <c r="AL614" s="24"/>
      <c r="AM614" s="24"/>
      <c r="AN614" s="24"/>
      <c r="AO614" s="24"/>
      <c r="AP614" s="24"/>
      <c r="AQ614" s="24"/>
      <c r="AR614" s="24"/>
      <c r="AS614" s="24"/>
      <c r="AT614" s="24"/>
      <c r="AU614" s="24"/>
      <c r="AV614" s="24"/>
      <c r="AW614" s="24"/>
      <c r="AX614" s="24"/>
      <c r="AY614" s="24"/>
      <c r="AZ614" s="24"/>
    </row>
    <row r="615" ht="15.75" customHeight="1">
      <c r="A615" s="70"/>
      <c r="B615" s="71"/>
      <c r="C615" s="70"/>
      <c r="D615" s="72"/>
      <c r="E615" s="73"/>
      <c r="F615" s="73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  <c r="AF615" s="24"/>
      <c r="AG615" s="24"/>
      <c r="AH615" s="24"/>
      <c r="AI615" s="24"/>
      <c r="AJ615" s="24"/>
      <c r="AK615" s="24"/>
      <c r="AL615" s="24"/>
      <c r="AM615" s="24"/>
      <c r="AN615" s="24"/>
      <c r="AO615" s="24"/>
      <c r="AP615" s="24"/>
      <c r="AQ615" s="24"/>
      <c r="AR615" s="24"/>
      <c r="AS615" s="24"/>
      <c r="AT615" s="24"/>
      <c r="AU615" s="24"/>
      <c r="AV615" s="24"/>
      <c r="AW615" s="24"/>
      <c r="AX615" s="24"/>
      <c r="AY615" s="24"/>
      <c r="AZ615" s="24"/>
    </row>
    <row r="616" ht="15.75" customHeight="1">
      <c r="A616" s="70"/>
      <c r="B616" s="71"/>
      <c r="C616" s="70"/>
      <c r="D616" s="72"/>
      <c r="E616" s="73"/>
      <c r="F616" s="73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  <c r="AF616" s="24"/>
      <c r="AG616" s="24"/>
      <c r="AH616" s="24"/>
      <c r="AI616" s="24"/>
      <c r="AJ616" s="24"/>
      <c r="AK616" s="24"/>
      <c r="AL616" s="24"/>
      <c r="AM616" s="24"/>
      <c r="AN616" s="24"/>
      <c r="AO616" s="24"/>
      <c r="AP616" s="24"/>
      <c r="AQ616" s="24"/>
      <c r="AR616" s="24"/>
      <c r="AS616" s="24"/>
      <c r="AT616" s="24"/>
      <c r="AU616" s="24"/>
      <c r="AV616" s="24"/>
      <c r="AW616" s="24"/>
      <c r="AX616" s="24"/>
      <c r="AY616" s="24"/>
      <c r="AZ616" s="24"/>
    </row>
    <row r="617" ht="15.75" customHeight="1">
      <c r="A617" s="70"/>
      <c r="B617" s="71"/>
      <c r="C617" s="70"/>
      <c r="D617" s="72"/>
      <c r="E617" s="73"/>
      <c r="F617" s="73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  <c r="AF617" s="24"/>
      <c r="AG617" s="24"/>
      <c r="AH617" s="24"/>
      <c r="AI617" s="24"/>
      <c r="AJ617" s="24"/>
      <c r="AK617" s="24"/>
      <c r="AL617" s="24"/>
      <c r="AM617" s="24"/>
      <c r="AN617" s="24"/>
      <c r="AO617" s="24"/>
      <c r="AP617" s="24"/>
      <c r="AQ617" s="24"/>
      <c r="AR617" s="24"/>
      <c r="AS617" s="24"/>
      <c r="AT617" s="24"/>
      <c r="AU617" s="24"/>
      <c r="AV617" s="24"/>
      <c r="AW617" s="24"/>
      <c r="AX617" s="24"/>
      <c r="AY617" s="24"/>
      <c r="AZ617" s="24"/>
    </row>
    <row r="618" ht="15.75" customHeight="1">
      <c r="A618" s="70"/>
      <c r="B618" s="71"/>
      <c r="C618" s="70"/>
      <c r="D618" s="72"/>
      <c r="E618" s="73"/>
      <c r="F618" s="73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  <c r="AF618" s="24"/>
      <c r="AG618" s="24"/>
      <c r="AH618" s="24"/>
      <c r="AI618" s="24"/>
      <c r="AJ618" s="24"/>
      <c r="AK618" s="24"/>
      <c r="AL618" s="24"/>
      <c r="AM618" s="24"/>
      <c r="AN618" s="24"/>
      <c r="AO618" s="24"/>
      <c r="AP618" s="24"/>
      <c r="AQ618" s="24"/>
      <c r="AR618" s="24"/>
      <c r="AS618" s="24"/>
      <c r="AT618" s="24"/>
      <c r="AU618" s="24"/>
      <c r="AV618" s="24"/>
      <c r="AW618" s="24"/>
      <c r="AX618" s="24"/>
      <c r="AY618" s="24"/>
      <c r="AZ618" s="24"/>
    </row>
    <row r="619" ht="15.75" customHeight="1">
      <c r="A619" s="70"/>
      <c r="B619" s="71"/>
      <c r="C619" s="70"/>
      <c r="D619" s="72"/>
      <c r="E619" s="73"/>
      <c r="F619" s="73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  <c r="AF619" s="24"/>
      <c r="AG619" s="24"/>
      <c r="AH619" s="24"/>
      <c r="AI619" s="24"/>
      <c r="AJ619" s="24"/>
      <c r="AK619" s="24"/>
      <c r="AL619" s="24"/>
      <c r="AM619" s="24"/>
      <c r="AN619" s="24"/>
      <c r="AO619" s="24"/>
      <c r="AP619" s="24"/>
      <c r="AQ619" s="24"/>
      <c r="AR619" s="24"/>
      <c r="AS619" s="24"/>
      <c r="AT619" s="24"/>
      <c r="AU619" s="24"/>
      <c r="AV619" s="24"/>
      <c r="AW619" s="24"/>
      <c r="AX619" s="24"/>
      <c r="AY619" s="24"/>
      <c r="AZ619" s="24"/>
    </row>
    <row r="620" ht="15.75" customHeight="1">
      <c r="A620" s="70"/>
      <c r="B620" s="71"/>
      <c r="C620" s="70"/>
      <c r="D620" s="72"/>
      <c r="E620" s="73"/>
      <c r="F620" s="73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  <c r="AO620" s="24"/>
      <c r="AP620" s="24"/>
      <c r="AQ620" s="24"/>
      <c r="AR620" s="24"/>
      <c r="AS620" s="24"/>
      <c r="AT620" s="24"/>
      <c r="AU620" s="24"/>
      <c r="AV620" s="24"/>
      <c r="AW620" s="24"/>
      <c r="AX620" s="24"/>
      <c r="AY620" s="24"/>
      <c r="AZ620" s="24"/>
    </row>
    <row r="621" ht="15.75" customHeight="1">
      <c r="A621" s="70"/>
      <c r="B621" s="71"/>
      <c r="C621" s="70"/>
      <c r="D621" s="72"/>
      <c r="E621" s="73"/>
      <c r="F621" s="73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  <c r="AF621" s="24"/>
      <c r="AG621" s="24"/>
      <c r="AH621" s="24"/>
      <c r="AI621" s="24"/>
      <c r="AJ621" s="24"/>
      <c r="AK621" s="24"/>
      <c r="AL621" s="24"/>
      <c r="AM621" s="24"/>
      <c r="AN621" s="24"/>
      <c r="AO621" s="24"/>
      <c r="AP621" s="24"/>
      <c r="AQ621" s="24"/>
      <c r="AR621" s="24"/>
      <c r="AS621" s="24"/>
      <c r="AT621" s="24"/>
      <c r="AU621" s="24"/>
      <c r="AV621" s="24"/>
      <c r="AW621" s="24"/>
      <c r="AX621" s="24"/>
      <c r="AY621" s="24"/>
      <c r="AZ621" s="24"/>
    </row>
    <row r="622" ht="15.75" customHeight="1">
      <c r="A622" s="70"/>
      <c r="B622" s="71"/>
      <c r="C622" s="70"/>
      <c r="D622" s="72"/>
      <c r="E622" s="73"/>
      <c r="F622" s="73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  <c r="AF622" s="24"/>
      <c r="AG622" s="24"/>
      <c r="AH622" s="24"/>
      <c r="AI622" s="24"/>
      <c r="AJ622" s="24"/>
      <c r="AK622" s="24"/>
      <c r="AL622" s="24"/>
      <c r="AM622" s="24"/>
      <c r="AN622" s="24"/>
      <c r="AO622" s="24"/>
      <c r="AP622" s="24"/>
      <c r="AQ622" s="24"/>
      <c r="AR622" s="24"/>
      <c r="AS622" s="24"/>
      <c r="AT622" s="24"/>
      <c r="AU622" s="24"/>
      <c r="AV622" s="24"/>
      <c r="AW622" s="24"/>
      <c r="AX622" s="24"/>
      <c r="AY622" s="24"/>
      <c r="AZ622" s="24"/>
    </row>
    <row r="623" ht="15.75" customHeight="1">
      <c r="A623" s="70"/>
      <c r="B623" s="71"/>
      <c r="C623" s="70"/>
      <c r="D623" s="72"/>
      <c r="E623" s="73"/>
      <c r="F623" s="73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  <c r="AF623" s="24"/>
      <c r="AG623" s="24"/>
      <c r="AH623" s="24"/>
      <c r="AI623" s="24"/>
      <c r="AJ623" s="24"/>
      <c r="AK623" s="24"/>
      <c r="AL623" s="24"/>
      <c r="AM623" s="24"/>
      <c r="AN623" s="24"/>
      <c r="AO623" s="24"/>
      <c r="AP623" s="24"/>
      <c r="AQ623" s="24"/>
      <c r="AR623" s="24"/>
      <c r="AS623" s="24"/>
      <c r="AT623" s="24"/>
      <c r="AU623" s="24"/>
      <c r="AV623" s="24"/>
      <c r="AW623" s="24"/>
      <c r="AX623" s="24"/>
      <c r="AY623" s="24"/>
      <c r="AZ623" s="24"/>
    </row>
    <row r="624" ht="15.75" customHeight="1">
      <c r="A624" s="70"/>
      <c r="B624" s="71"/>
      <c r="C624" s="70"/>
      <c r="D624" s="72"/>
      <c r="E624" s="73"/>
      <c r="F624" s="73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  <c r="AF624" s="24"/>
      <c r="AG624" s="24"/>
      <c r="AH624" s="24"/>
      <c r="AI624" s="24"/>
      <c r="AJ624" s="24"/>
      <c r="AK624" s="24"/>
      <c r="AL624" s="24"/>
      <c r="AM624" s="24"/>
      <c r="AN624" s="24"/>
      <c r="AO624" s="24"/>
      <c r="AP624" s="24"/>
      <c r="AQ624" s="24"/>
      <c r="AR624" s="24"/>
      <c r="AS624" s="24"/>
      <c r="AT624" s="24"/>
      <c r="AU624" s="24"/>
      <c r="AV624" s="24"/>
      <c r="AW624" s="24"/>
      <c r="AX624" s="24"/>
      <c r="AY624" s="24"/>
      <c r="AZ624" s="24"/>
    </row>
    <row r="625" ht="15.75" customHeight="1">
      <c r="A625" s="70"/>
      <c r="B625" s="71"/>
      <c r="C625" s="70"/>
      <c r="D625" s="72"/>
      <c r="E625" s="73"/>
      <c r="F625" s="73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  <c r="AF625" s="24"/>
      <c r="AG625" s="24"/>
      <c r="AH625" s="24"/>
      <c r="AI625" s="24"/>
      <c r="AJ625" s="24"/>
      <c r="AK625" s="24"/>
      <c r="AL625" s="24"/>
      <c r="AM625" s="24"/>
      <c r="AN625" s="24"/>
      <c r="AO625" s="24"/>
      <c r="AP625" s="24"/>
      <c r="AQ625" s="24"/>
      <c r="AR625" s="24"/>
      <c r="AS625" s="24"/>
      <c r="AT625" s="24"/>
      <c r="AU625" s="24"/>
      <c r="AV625" s="24"/>
      <c r="AW625" s="24"/>
      <c r="AX625" s="24"/>
      <c r="AY625" s="24"/>
      <c r="AZ625" s="24"/>
    </row>
    <row r="626" ht="15.75" customHeight="1">
      <c r="A626" s="70"/>
      <c r="B626" s="71"/>
      <c r="C626" s="70"/>
      <c r="D626" s="72"/>
      <c r="E626" s="73"/>
      <c r="F626" s="73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  <c r="AF626" s="24"/>
      <c r="AG626" s="24"/>
      <c r="AH626" s="24"/>
      <c r="AI626" s="24"/>
      <c r="AJ626" s="24"/>
      <c r="AK626" s="24"/>
      <c r="AL626" s="24"/>
      <c r="AM626" s="24"/>
      <c r="AN626" s="24"/>
      <c r="AO626" s="24"/>
      <c r="AP626" s="24"/>
      <c r="AQ626" s="24"/>
      <c r="AR626" s="24"/>
      <c r="AS626" s="24"/>
      <c r="AT626" s="24"/>
      <c r="AU626" s="24"/>
      <c r="AV626" s="24"/>
      <c r="AW626" s="24"/>
      <c r="AX626" s="24"/>
      <c r="AY626" s="24"/>
      <c r="AZ626" s="24"/>
    </row>
    <row r="627" ht="15.75" customHeight="1">
      <c r="A627" s="70"/>
      <c r="B627" s="71"/>
      <c r="C627" s="70"/>
      <c r="D627" s="72"/>
      <c r="E627" s="73"/>
      <c r="F627" s="73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  <c r="AF627" s="24"/>
      <c r="AG627" s="24"/>
      <c r="AH627" s="24"/>
      <c r="AI627" s="24"/>
      <c r="AJ627" s="24"/>
      <c r="AK627" s="24"/>
      <c r="AL627" s="24"/>
      <c r="AM627" s="24"/>
      <c r="AN627" s="24"/>
      <c r="AO627" s="24"/>
      <c r="AP627" s="24"/>
      <c r="AQ627" s="24"/>
      <c r="AR627" s="24"/>
      <c r="AS627" s="24"/>
      <c r="AT627" s="24"/>
      <c r="AU627" s="24"/>
      <c r="AV627" s="24"/>
      <c r="AW627" s="24"/>
      <c r="AX627" s="24"/>
      <c r="AY627" s="24"/>
      <c r="AZ627" s="24"/>
    </row>
    <row r="628" ht="15.75" customHeight="1">
      <c r="A628" s="70"/>
      <c r="B628" s="71"/>
      <c r="C628" s="70"/>
      <c r="D628" s="72"/>
      <c r="E628" s="73"/>
      <c r="F628" s="73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  <c r="AF628" s="24"/>
      <c r="AG628" s="24"/>
      <c r="AH628" s="24"/>
      <c r="AI628" s="24"/>
      <c r="AJ628" s="24"/>
      <c r="AK628" s="24"/>
      <c r="AL628" s="24"/>
      <c r="AM628" s="24"/>
      <c r="AN628" s="24"/>
      <c r="AO628" s="24"/>
      <c r="AP628" s="24"/>
      <c r="AQ628" s="24"/>
      <c r="AR628" s="24"/>
      <c r="AS628" s="24"/>
      <c r="AT628" s="24"/>
      <c r="AU628" s="24"/>
      <c r="AV628" s="24"/>
      <c r="AW628" s="24"/>
      <c r="AX628" s="24"/>
      <c r="AY628" s="24"/>
      <c r="AZ628" s="24"/>
    </row>
    <row r="629" ht="15.75" customHeight="1">
      <c r="A629" s="70"/>
      <c r="B629" s="71"/>
      <c r="C629" s="70"/>
      <c r="D629" s="72"/>
      <c r="E629" s="73"/>
      <c r="F629" s="73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  <c r="AF629" s="24"/>
      <c r="AG629" s="24"/>
      <c r="AH629" s="24"/>
      <c r="AI629" s="24"/>
      <c r="AJ629" s="24"/>
      <c r="AK629" s="24"/>
      <c r="AL629" s="24"/>
      <c r="AM629" s="24"/>
      <c r="AN629" s="24"/>
      <c r="AO629" s="24"/>
      <c r="AP629" s="24"/>
      <c r="AQ629" s="24"/>
      <c r="AR629" s="24"/>
      <c r="AS629" s="24"/>
      <c r="AT629" s="24"/>
      <c r="AU629" s="24"/>
      <c r="AV629" s="24"/>
      <c r="AW629" s="24"/>
      <c r="AX629" s="24"/>
      <c r="AY629" s="24"/>
      <c r="AZ629" s="24"/>
    </row>
    <row r="630" ht="15.75" customHeight="1">
      <c r="A630" s="70"/>
      <c r="B630" s="71"/>
      <c r="C630" s="70"/>
      <c r="D630" s="72"/>
      <c r="E630" s="73"/>
      <c r="F630" s="73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  <c r="AF630" s="24"/>
      <c r="AG630" s="24"/>
      <c r="AH630" s="24"/>
      <c r="AI630" s="24"/>
      <c r="AJ630" s="24"/>
      <c r="AK630" s="24"/>
      <c r="AL630" s="24"/>
      <c r="AM630" s="24"/>
      <c r="AN630" s="24"/>
      <c r="AO630" s="24"/>
      <c r="AP630" s="24"/>
      <c r="AQ630" s="24"/>
      <c r="AR630" s="24"/>
      <c r="AS630" s="24"/>
      <c r="AT630" s="24"/>
      <c r="AU630" s="24"/>
      <c r="AV630" s="24"/>
      <c r="AW630" s="24"/>
      <c r="AX630" s="24"/>
      <c r="AY630" s="24"/>
      <c r="AZ630" s="24"/>
    </row>
    <row r="631" ht="15.75" customHeight="1">
      <c r="A631" s="70"/>
      <c r="B631" s="71"/>
      <c r="C631" s="70"/>
      <c r="D631" s="72"/>
      <c r="E631" s="73"/>
      <c r="F631" s="73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  <c r="AF631" s="24"/>
      <c r="AG631" s="24"/>
      <c r="AH631" s="24"/>
      <c r="AI631" s="24"/>
      <c r="AJ631" s="24"/>
      <c r="AK631" s="24"/>
      <c r="AL631" s="24"/>
      <c r="AM631" s="24"/>
      <c r="AN631" s="24"/>
      <c r="AO631" s="24"/>
      <c r="AP631" s="24"/>
      <c r="AQ631" s="24"/>
      <c r="AR631" s="24"/>
      <c r="AS631" s="24"/>
      <c r="AT631" s="24"/>
      <c r="AU631" s="24"/>
      <c r="AV631" s="24"/>
      <c r="AW631" s="24"/>
      <c r="AX631" s="24"/>
      <c r="AY631" s="24"/>
      <c r="AZ631" s="24"/>
    </row>
    <row r="632" ht="15.75" customHeight="1">
      <c r="A632" s="70"/>
      <c r="B632" s="71"/>
      <c r="C632" s="70"/>
      <c r="D632" s="72"/>
      <c r="E632" s="73"/>
      <c r="F632" s="73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  <c r="AF632" s="24"/>
      <c r="AG632" s="24"/>
      <c r="AH632" s="24"/>
      <c r="AI632" s="24"/>
      <c r="AJ632" s="24"/>
      <c r="AK632" s="24"/>
      <c r="AL632" s="24"/>
      <c r="AM632" s="24"/>
      <c r="AN632" s="24"/>
      <c r="AO632" s="24"/>
      <c r="AP632" s="24"/>
      <c r="AQ632" s="24"/>
      <c r="AR632" s="24"/>
      <c r="AS632" s="24"/>
      <c r="AT632" s="24"/>
      <c r="AU632" s="24"/>
      <c r="AV632" s="24"/>
      <c r="AW632" s="24"/>
      <c r="AX632" s="24"/>
      <c r="AY632" s="24"/>
      <c r="AZ632" s="24"/>
    </row>
    <row r="633" ht="15.75" customHeight="1">
      <c r="A633" s="70"/>
      <c r="B633" s="71"/>
      <c r="C633" s="70"/>
      <c r="D633" s="72"/>
      <c r="E633" s="73"/>
      <c r="F633" s="73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  <c r="AF633" s="24"/>
      <c r="AG633" s="24"/>
      <c r="AH633" s="24"/>
      <c r="AI633" s="24"/>
      <c r="AJ633" s="24"/>
      <c r="AK633" s="24"/>
      <c r="AL633" s="24"/>
      <c r="AM633" s="24"/>
      <c r="AN633" s="24"/>
      <c r="AO633" s="24"/>
      <c r="AP633" s="24"/>
      <c r="AQ633" s="24"/>
      <c r="AR633" s="24"/>
      <c r="AS633" s="24"/>
      <c r="AT633" s="24"/>
      <c r="AU633" s="24"/>
      <c r="AV633" s="24"/>
      <c r="AW633" s="24"/>
      <c r="AX633" s="24"/>
      <c r="AY633" s="24"/>
      <c r="AZ633" s="24"/>
    </row>
    <row r="634" ht="15.75" customHeight="1">
      <c r="A634" s="70"/>
      <c r="B634" s="71"/>
      <c r="C634" s="70"/>
      <c r="D634" s="72"/>
      <c r="E634" s="73"/>
      <c r="F634" s="73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  <c r="AF634" s="24"/>
      <c r="AG634" s="24"/>
      <c r="AH634" s="24"/>
      <c r="AI634" s="24"/>
      <c r="AJ634" s="24"/>
      <c r="AK634" s="24"/>
      <c r="AL634" s="24"/>
      <c r="AM634" s="24"/>
      <c r="AN634" s="24"/>
      <c r="AO634" s="24"/>
      <c r="AP634" s="24"/>
      <c r="AQ634" s="24"/>
      <c r="AR634" s="24"/>
      <c r="AS634" s="24"/>
      <c r="AT634" s="24"/>
      <c r="AU634" s="24"/>
      <c r="AV634" s="24"/>
      <c r="AW634" s="24"/>
      <c r="AX634" s="24"/>
      <c r="AY634" s="24"/>
      <c r="AZ634" s="24"/>
    </row>
    <row r="635" ht="15.75" customHeight="1">
      <c r="A635" s="70"/>
      <c r="B635" s="71"/>
      <c r="C635" s="70"/>
      <c r="D635" s="72"/>
      <c r="E635" s="73"/>
      <c r="F635" s="73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  <c r="AF635" s="24"/>
      <c r="AG635" s="24"/>
      <c r="AH635" s="24"/>
      <c r="AI635" s="24"/>
      <c r="AJ635" s="24"/>
      <c r="AK635" s="24"/>
      <c r="AL635" s="24"/>
      <c r="AM635" s="24"/>
      <c r="AN635" s="24"/>
      <c r="AO635" s="24"/>
      <c r="AP635" s="24"/>
      <c r="AQ635" s="24"/>
      <c r="AR635" s="24"/>
      <c r="AS635" s="24"/>
      <c r="AT635" s="24"/>
      <c r="AU635" s="24"/>
      <c r="AV635" s="24"/>
      <c r="AW635" s="24"/>
      <c r="AX635" s="24"/>
      <c r="AY635" s="24"/>
      <c r="AZ635" s="24"/>
    </row>
    <row r="636" ht="15.75" customHeight="1">
      <c r="A636" s="70"/>
      <c r="B636" s="71"/>
      <c r="C636" s="70"/>
      <c r="D636" s="72"/>
      <c r="E636" s="73"/>
      <c r="F636" s="73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  <c r="AF636" s="24"/>
      <c r="AG636" s="24"/>
      <c r="AH636" s="24"/>
      <c r="AI636" s="24"/>
      <c r="AJ636" s="24"/>
      <c r="AK636" s="24"/>
      <c r="AL636" s="24"/>
      <c r="AM636" s="24"/>
      <c r="AN636" s="24"/>
      <c r="AO636" s="24"/>
      <c r="AP636" s="24"/>
      <c r="AQ636" s="24"/>
      <c r="AR636" s="24"/>
      <c r="AS636" s="24"/>
      <c r="AT636" s="24"/>
      <c r="AU636" s="24"/>
      <c r="AV636" s="24"/>
      <c r="AW636" s="24"/>
      <c r="AX636" s="24"/>
      <c r="AY636" s="24"/>
      <c r="AZ636" s="24"/>
    </row>
    <row r="637" ht="15.75" customHeight="1">
      <c r="A637" s="70"/>
      <c r="B637" s="71"/>
      <c r="C637" s="70"/>
      <c r="D637" s="72"/>
      <c r="E637" s="73"/>
      <c r="F637" s="73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  <c r="AF637" s="24"/>
      <c r="AG637" s="24"/>
      <c r="AH637" s="24"/>
      <c r="AI637" s="24"/>
      <c r="AJ637" s="24"/>
      <c r="AK637" s="24"/>
      <c r="AL637" s="24"/>
      <c r="AM637" s="24"/>
      <c r="AN637" s="24"/>
      <c r="AO637" s="24"/>
      <c r="AP637" s="24"/>
      <c r="AQ637" s="24"/>
      <c r="AR637" s="24"/>
      <c r="AS637" s="24"/>
      <c r="AT637" s="24"/>
      <c r="AU637" s="24"/>
      <c r="AV637" s="24"/>
      <c r="AW637" s="24"/>
      <c r="AX637" s="24"/>
      <c r="AY637" s="24"/>
      <c r="AZ637" s="24"/>
    </row>
    <row r="638" ht="15.75" customHeight="1">
      <c r="A638" s="70"/>
      <c r="B638" s="71"/>
      <c r="C638" s="70"/>
      <c r="D638" s="72"/>
      <c r="E638" s="73"/>
      <c r="F638" s="73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  <c r="AF638" s="24"/>
      <c r="AG638" s="24"/>
      <c r="AH638" s="24"/>
      <c r="AI638" s="24"/>
      <c r="AJ638" s="24"/>
      <c r="AK638" s="24"/>
      <c r="AL638" s="24"/>
      <c r="AM638" s="24"/>
      <c r="AN638" s="24"/>
      <c r="AO638" s="24"/>
      <c r="AP638" s="24"/>
      <c r="AQ638" s="24"/>
      <c r="AR638" s="24"/>
      <c r="AS638" s="24"/>
      <c r="AT638" s="24"/>
      <c r="AU638" s="24"/>
      <c r="AV638" s="24"/>
      <c r="AW638" s="24"/>
      <c r="AX638" s="24"/>
      <c r="AY638" s="24"/>
      <c r="AZ638" s="24"/>
    </row>
    <row r="639" ht="15.75" customHeight="1">
      <c r="A639" s="70"/>
      <c r="B639" s="71"/>
      <c r="C639" s="70"/>
      <c r="D639" s="72"/>
      <c r="E639" s="73"/>
      <c r="F639" s="73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  <c r="AF639" s="24"/>
      <c r="AG639" s="24"/>
      <c r="AH639" s="24"/>
      <c r="AI639" s="24"/>
      <c r="AJ639" s="24"/>
      <c r="AK639" s="24"/>
      <c r="AL639" s="24"/>
      <c r="AM639" s="24"/>
      <c r="AN639" s="24"/>
      <c r="AO639" s="24"/>
      <c r="AP639" s="24"/>
      <c r="AQ639" s="24"/>
      <c r="AR639" s="24"/>
      <c r="AS639" s="24"/>
      <c r="AT639" s="24"/>
      <c r="AU639" s="24"/>
      <c r="AV639" s="24"/>
      <c r="AW639" s="24"/>
      <c r="AX639" s="24"/>
      <c r="AY639" s="24"/>
      <c r="AZ639" s="24"/>
    </row>
    <row r="640" ht="15.75" customHeight="1">
      <c r="A640" s="70"/>
      <c r="B640" s="71"/>
      <c r="C640" s="70"/>
      <c r="D640" s="72"/>
      <c r="E640" s="73"/>
      <c r="F640" s="73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  <c r="AF640" s="24"/>
      <c r="AG640" s="24"/>
      <c r="AH640" s="24"/>
      <c r="AI640" s="24"/>
      <c r="AJ640" s="24"/>
      <c r="AK640" s="24"/>
      <c r="AL640" s="24"/>
      <c r="AM640" s="24"/>
      <c r="AN640" s="24"/>
      <c r="AO640" s="24"/>
      <c r="AP640" s="24"/>
      <c r="AQ640" s="24"/>
      <c r="AR640" s="24"/>
      <c r="AS640" s="24"/>
      <c r="AT640" s="24"/>
      <c r="AU640" s="24"/>
      <c r="AV640" s="24"/>
      <c r="AW640" s="24"/>
      <c r="AX640" s="24"/>
      <c r="AY640" s="24"/>
      <c r="AZ640" s="24"/>
    </row>
    <row r="641" ht="15.75" customHeight="1">
      <c r="A641" s="70"/>
      <c r="B641" s="71"/>
      <c r="C641" s="70"/>
      <c r="D641" s="72"/>
      <c r="E641" s="73"/>
      <c r="F641" s="73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  <c r="AF641" s="24"/>
      <c r="AG641" s="24"/>
      <c r="AH641" s="24"/>
      <c r="AI641" s="24"/>
      <c r="AJ641" s="24"/>
      <c r="AK641" s="24"/>
      <c r="AL641" s="24"/>
      <c r="AM641" s="24"/>
      <c r="AN641" s="24"/>
      <c r="AO641" s="24"/>
      <c r="AP641" s="24"/>
      <c r="AQ641" s="24"/>
      <c r="AR641" s="24"/>
      <c r="AS641" s="24"/>
      <c r="AT641" s="24"/>
      <c r="AU641" s="24"/>
      <c r="AV641" s="24"/>
      <c r="AW641" s="24"/>
      <c r="AX641" s="24"/>
      <c r="AY641" s="24"/>
      <c r="AZ641" s="24"/>
    </row>
    <row r="642" ht="15.75" customHeight="1">
      <c r="A642" s="70"/>
      <c r="B642" s="71"/>
      <c r="C642" s="70"/>
      <c r="D642" s="72"/>
      <c r="E642" s="73"/>
      <c r="F642" s="73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  <c r="AF642" s="24"/>
      <c r="AG642" s="24"/>
      <c r="AH642" s="24"/>
      <c r="AI642" s="24"/>
      <c r="AJ642" s="24"/>
      <c r="AK642" s="24"/>
      <c r="AL642" s="24"/>
      <c r="AM642" s="24"/>
      <c r="AN642" s="24"/>
      <c r="AO642" s="24"/>
      <c r="AP642" s="24"/>
      <c r="AQ642" s="24"/>
      <c r="AR642" s="24"/>
      <c r="AS642" s="24"/>
      <c r="AT642" s="24"/>
      <c r="AU642" s="24"/>
      <c r="AV642" s="24"/>
      <c r="AW642" s="24"/>
      <c r="AX642" s="24"/>
      <c r="AY642" s="24"/>
      <c r="AZ642" s="24"/>
    </row>
    <row r="643" ht="15.75" customHeight="1">
      <c r="A643" s="70"/>
      <c r="B643" s="71"/>
      <c r="C643" s="70"/>
      <c r="D643" s="72"/>
      <c r="E643" s="73"/>
      <c r="F643" s="73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  <c r="AF643" s="24"/>
      <c r="AG643" s="24"/>
      <c r="AH643" s="24"/>
      <c r="AI643" s="24"/>
      <c r="AJ643" s="24"/>
      <c r="AK643" s="24"/>
      <c r="AL643" s="24"/>
      <c r="AM643" s="24"/>
      <c r="AN643" s="24"/>
      <c r="AO643" s="24"/>
      <c r="AP643" s="24"/>
      <c r="AQ643" s="24"/>
      <c r="AR643" s="24"/>
      <c r="AS643" s="24"/>
      <c r="AT643" s="24"/>
      <c r="AU643" s="24"/>
      <c r="AV643" s="24"/>
      <c r="AW643" s="24"/>
      <c r="AX643" s="24"/>
      <c r="AY643" s="24"/>
      <c r="AZ643" s="24"/>
    </row>
    <row r="644" ht="15.75" customHeight="1">
      <c r="A644" s="70"/>
      <c r="B644" s="71"/>
      <c r="C644" s="70"/>
      <c r="D644" s="72"/>
      <c r="E644" s="73"/>
      <c r="F644" s="73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  <c r="AF644" s="24"/>
      <c r="AG644" s="24"/>
      <c r="AH644" s="24"/>
      <c r="AI644" s="24"/>
      <c r="AJ644" s="24"/>
      <c r="AK644" s="24"/>
      <c r="AL644" s="24"/>
      <c r="AM644" s="24"/>
      <c r="AN644" s="24"/>
      <c r="AO644" s="24"/>
      <c r="AP644" s="24"/>
      <c r="AQ644" s="24"/>
      <c r="AR644" s="24"/>
      <c r="AS644" s="24"/>
      <c r="AT644" s="24"/>
      <c r="AU644" s="24"/>
      <c r="AV644" s="24"/>
      <c r="AW644" s="24"/>
      <c r="AX644" s="24"/>
      <c r="AY644" s="24"/>
      <c r="AZ644" s="24"/>
    </row>
    <row r="645" ht="15.75" customHeight="1">
      <c r="A645" s="70"/>
      <c r="B645" s="71"/>
      <c r="C645" s="70"/>
      <c r="D645" s="72"/>
      <c r="E645" s="73"/>
      <c r="F645" s="73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  <c r="AF645" s="24"/>
      <c r="AG645" s="24"/>
      <c r="AH645" s="24"/>
      <c r="AI645" s="24"/>
      <c r="AJ645" s="24"/>
      <c r="AK645" s="24"/>
      <c r="AL645" s="24"/>
      <c r="AM645" s="24"/>
      <c r="AN645" s="24"/>
      <c r="AO645" s="24"/>
      <c r="AP645" s="24"/>
      <c r="AQ645" s="24"/>
      <c r="AR645" s="24"/>
      <c r="AS645" s="24"/>
      <c r="AT645" s="24"/>
      <c r="AU645" s="24"/>
      <c r="AV645" s="24"/>
      <c r="AW645" s="24"/>
      <c r="AX645" s="24"/>
      <c r="AY645" s="24"/>
      <c r="AZ645" s="24"/>
    </row>
    <row r="646" ht="15.75" customHeight="1">
      <c r="A646" s="70"/>
      <c r="B646" s="71"/>
      <c r="C646" s="70"/>
      <c r="D646" s="72"/>
      <c r="E646" s="73"/>
      <c r="F646" s="73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  <c r="AF646" s="24"/>
      <c r="AG646" s="24"/>
      <c r="AH646" s="24"/>
      <c r="AI646" s="24"/>
      <c r="AJ646" s="24"/>
      <c r="AK646" s="24"/>
      <c r="AL646" s="24"/>
      <c r="AM646" s="24"/>
      <c r="AN646" s="24"/>
      <c r="AO646" s="24"/>
      <c r="AP646" s="24"/>
      <c r="AQ646" s="24"/>
      <c r="AR646" s="24"/>
      <c r="AS646" s="24"/>
      <c r="AT646" s="24"/>
      <c r="AU646" s="24"/>
      <c r="AV646" s="24"/>
      <c r="AW646" s="24"/>
      <c r="AX646" s="24"/>
      <c r="AY646" s="24"/>
      <c r="AZ646" s="24"/>
    </row>
    <row r="647" ht="15.75" customHeight="1">
      <c r="A647" s="70"/>
      <c r="B647" s="71"/>
      <c r="C647" s="70"/>
      <c r="D647" s="72"/>
      <c r="E647" s="73"/>
      <c r="F647" s="73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  <c r="AF647" s="24"/>
      <c r="AG647" s="24"/>
      <c r="AH647" s="24"/>
      <c r="AI647" s="24"/>
      <c r="AJ647" s="24"/>
      <c r="AK647" s="24"/>
      <c r="AL647" s="24"/>
      <c r="AM647" s="24"/>
      <c r="AN647" s="24"/>
      <c r="AO647" s="24"/>
      <c r="AP647" s="24"/>
      <c r="AQ647" s="24"/>
      <c r="AR647" s="24"/>
      <c r="AS647" s="24"/>
      <c r="AT647" s="24"/>
      <c r="AU647" s="24"/>
      <c r="AV647" s="24"/>
      <c r="AW647" s="24"/>
      <c r="AX647" s="24"/>
      <c r="AY647" s="24"/>
      <c r="AZ647" s="24"/>
    </row>
    <row r="648" ht="15.75" customHeight="1">
      <c r="A648" s="70"/>
      <c r="B648" s="71"/>
      <c r="C648" s="70"/>
      <c r="D648" s="72"/>
      <c r="E648" s="73"/>
      <c r="F648" s="73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  <c r="AF648" s="24"/>
      <c r="AG648" s="24"/>
      <c r="AH648" s="24"/>
      <c r="AI648" s="24"/>
      <c r="AJ648" s="24"/>
      <c r="AK648" s="24"/>
      <c r="AL648" s="24"/>
      <c r="AM648" s="24"/>
      <c r="AN648" s="24"/>
      <c r="AO648" s="24"/>
      <c r="AP648" s="24"/>
      <c r="AQ648" s="24"/>
      <c r="AR648" s="24"/>
      <c r="AS648" s="24"/>
      <c r="AT648" s="24"/>
      <c r="AU648" s="24"/>
      <c r="AV648" s="24"/>
      <c r="AW648" s="24"/>
      <c r="AX648" s="24"/>
      <c r="AY648" s="24"/>
      <c r="AZ648" s="24"/>
    </row>
    <row r="649" ht="15.75" customHeight="1">
      <c r="A649" s="70"/>
      <c r="B649" s="71"/>
      <c r="C649" s="70"/>
      <c r="D649" s="72"/>
      <c r="E649" s="73"/>
      <c r="F649" s="73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  <c r="AF649" s="24"/>
      <c r="AG649" s="24"/>
      <c r="AH649" s="24"/>
      <c r="AI649" s="24"/>
      <c r="AJ649" s="24"/>
      <c r="AK649" s="24"/>
      <c r="AL649" s="24"/>
      <c r="AM649" s="24"/>
      <c r="AN649" s="24"/>
      <c r="AO649" s="24"/>
      <c r="AP649" s="24"/>
      <c r="AQ649" s="24"/>
      <c r="AR649" s="24"/>
      <c r="AS649" s="24"/>
      <c r="AT649" s="24"/>
      <c r="AU649" s="24"/>
      <c r="AV649" s="24"/>
      <c r="AW649" s="24"/>
      <c r="AX649" s="24"/>
      <c r="AY649" s="24"/>
      <c r="AZ649" s="24"/>
    </row>
    <row r="650" ht="15.75" customHeight="1">
      <c r="A650" s="70"/>
      <c r="B650" s="71"/>
      <c r="C650" s="70"/>
      <c r="D650" s="72"/>
      <c r="E650" s="73"/>
      <c r="F650" s="73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  <c r="AF650" s="24"/>
      <c r="AG650" s="24"/>
      <c r="AH650" s="24"/>
      <c r="AI650" s="24"/>
      <c r="AJ650" s="24"/>
      <c r="AK650" s="24"/>
      <c r="AL650" s="24"/>
      <c r="AM650" s="24"/>
      <c r="AN650" s="24"/>
      <c r="AO650" s="24"/>
      <c r="AP650" s="24"/>
      <c r="AQ650" s="24"/>
      <c r="AR650" s="24"/>
      <c r="AS650" s="24"/>
      <c r="AT650" s="24"/>
      <c r="AU650" s="24"/>
      <c r="AV650" s="24"/>
      <c r="AW650" s="24"/>
      <c r="AX650" s="24"/>
      <c r="AY650" s="24"/>
      <c r="AZ650" s="24"/>
    </row>
    <row r="651" ht="15.75" customHeight="1">
      <c r="A651" s="70"/>
      <c r="B651" s="71"/>
      <c r="C651" s="70"/>
      <c r="D651" s="72"/>
      <c r="E651" s="73"/>
      <c r="F651" s="73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  <c r="AF651" s="24"/>
      <c r="AG651" s="24"/>
      <c r="AH651" s="24"/>
      <c r="AI651" s="24"/>
      <c r="AJ651" s="24"/>
      <c r="AK651" s="24"/>
      <c r="AL651" s="24"/>
      <c r="AM651" s="24"/>
      <c r="AN651" s="24"/>
      <c r="AO651" s="24"/>
      <c r="AP651" s="24"/>
      <c r="AQ651" s="24"/>
      <c r="AR651" s="24"/>
      <c r="AS651" s="24"/>
      <c r="AT651" s="24"/>
      <c r="AU651" s="24"/>
      <c r="AV651" s="24"/>
      <c r="AW651" s="24"/>
      <c r="AX651" s="24"/>
      <c r="AY651" s="24"/>
      <c r="AZ651" s="24"/>
    </row>
    <row r="652" ht="15.75" customHeight="1">
      <c r="A652" s="70"/>
      <c r="B652" s="71"/>
      <c r="C652" s="70"/>
      <c r="D652" s="72"/>
      <c r="E652" s="73"/>
      <c r="F652" s="73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  <c r="AN652" s="24"/>
      <c r="AO652" s="24"/>
      <c r="AP652" s="24"/>
      <c r="AQ652" s="24"/>
      <c r="AR652" s="24"/>
      <c r="AS652" s="24"/>
      <c r="AT652" s="24"/>
      <c r="AU652" s="24"/>
      <c r="AV652" s="24"/>
      <c r="AW652" s="24"/>
      <c r="AX652" s="24"/>
      <c r="AY652" s="24"/>
      <c r="AZ652" s="24"/>
    </row>
    <row r="653" ht="15.75" customHeight="1">
      <c r="A653" s="70"/>
      <c r="B653" s="71"/>
      <c r="C653" s="70"/>
      <c r="D653" s="72"/>
      <c r="E653" s="73"/>
      <c r="F653" s="73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  <c r="AF653" s="24"/>
      <c r="AG653" s="24"/>
      <c r="AH653" s="24"/>
      <c r="AI653" s="24"/>
      <c r="AJ653" s="24"/>
      <c r="AK653" s="24"/>
      <c r="AL653" s="24"/>
      <c r="AM653" s="24"/>
      <c r="AN653" s="24"/>
      <c r="AO653" s="24"/>
      <c r="AP653" s="24"/>
      <c r="AQ653" s="24"/>
      <c r="AR653" s="24"/>
      <c r="AS653" s="24"/>
      <c r="AT653" s="24"/>
      <c r="AU653" s="24"/>
      <c r="AV653" s="24"/>
      <c r="AW653" s="24"/>
      <c r="AX653" s="24"/>
      <c r="AY653" s="24"/>
      <c r="AZ653" s="24"/>
    </row>
    <row r="654" ht="15.75" customHeight="1">
      <c r="A654" s="70"/>
      <c r="B654" s="71"/>
      <c r="C654" s="70"/>
      <c r="D654" s="72"/>
      <c r="E654" s="73"/>
      <c r="F654" s="73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  <c r="AF654" s="24"/>
      <c r="AG654" s="24"/>
      <c r="AH654" s="24"/>
      <c r="AI654" s="24"/>
      <c r="AJ654" s="24"/>
      <c r="AK654" s="24"/>
      <c r="AL654" s="24"/>
      <c r="AM654" s="24"/>
      <c r="AN654" s="24"/>
      <c r="AO654" s="24"/>
      <c r="AP654" s="24"/>
      <c r="AQ654" s="24"/>
      <c r="AR654" s="24"/>
      <c r="AS654" s="24"/>
      <c r="AT654" s="24"/>
      <c r="AU654" s="24"/>
      <c r="AV654" s="24"/>
      <c r="AW654" s="24"/>
      <c r="AX654" s="24"/>
      <c r="AY654" s="24"/>
      <c r="AZ654" s="24"/>
    </row>
    <row r="655" ht="15.75" customHeight="1">
      <c r="A655" s="70"/>
      <c r="B655" s="71"/>
      <c r="C655" s="70"/>
      <c r="D655" s="72"/>
      <c r="E655" s="73"/>
      <c r="F655" s="73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  <c r="AF655" s="24"/>
      <c r="AG655" s="24"/>
      <c r="AH655" s="24"/>
      <c r="AI655" s="24"/>
      <c r="AJ655" s="24"/>
      <c r="AK655" s="24"/>
      <c r="AL655" s="24"/>
      <c r="AM655" s="24"/>
      <c r="AN655" s="24"/>
      <c r="AO655" s="24"/>
      <c r="AP655" s="24"/>
      <c r="AQ655" s="24"/>
      <c r="AR655" s="24"/>
      <c r="AS655" s="24"/>
      <c r="AT655" s="24"/>
      <c r="AU655" s="24"/>
      <c r="AV655" s="24"/>
      <c r="AW655" s="24"/>
      <c r="AX655" s="24"/>
      <c r="AY655" s="24"/>
      <c r="AZ655" s="24"/>
    </row>
    <row r="656" ht="15.75" customHeight="1">
      <c r="A656" s="70"/>
      <c r="B656" s="71"/>
      <c r="C656" s="70"/>
      <c r="D656" s="72"/>
      <c r="E656" s="73"/>
      <c r="F656" s="73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  <c r="AF656" s="24"/>
      <c r="AG656" s="24"/>
      <c r="AH656" s="24"/>
      <c r="AI656" s="24"/>
      <c r="AJ656" s="24"/>
      <c r="AK656" s="24"/>
      <c r="AL656" s="24"/>
      <c r="AM656" s="24"/>
      <c r="AN656" s="24"/>
      <c r="AO656" s="24"/>
      <c r="AP656" s="24"/>
      <c r="AQ656" s="24"/>
      <c r="AR656" s="24"/>
      <c r="AS656" s="24"/>
      <c r="AT656" s="24"/>
      <c r="AU656" s="24"/>
      <c r="AV656" s="24"/>
      <c r="AW656" s="24"/>
      <c r="AX656" s="24"/>
      <c r="AY656" s="24"/>
      <c r="AZ656" s="24"/>
    </row>
    <row r="657" ht="15.75" customHeight="1">
      <c r="A657" s="70"/>
      <c r="B657" s="71"/>
      <c r="C657" s="70"/>
      <c r="D657" s="72"/>
      <c r="E657" s="73"/>
      <c r="F657" s="73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  <c r="AF657" s="24"/>
      <c r="AG657" s="24"/>
      <c r="AH657" s="24"/>
      <c r="AI657" s="24"/>
      <c r="AJ657" s="24"/>
      <c r="AK657" s="24"/>
      <c r="AL657" s="24"/>
      <c r="AM657" s="24"/>
      <c r="AN657" s="24"/>
      <c r="AO657" s="24"/>
      <c r="AP657" s="24"/>
      <c r="AQ657" s="24"/>
      <c r="AR657" s="24"/>
      <c r="AS657" s="24"/>
      <c r="AT657" s="24"/>
      <c r="AU657" s="24"/>
      <c r="AV657" s="24"/>
      <c r="AW657" s="24"/>
      <c r="AX657" s="24"/>
      <c r="AY657" s="24"/>
      <c r="AZ657" s="24"/>
    </row>
    <row r="658" ht="15.75" customHeight="1">
      <c r="A658" s="70"/>
      <c r="B658" s="71"/>
      <c r="C658" s="70"/>
      <c r="D658" s="72"/>
      <c r="E658" s="73"/>
      <c r="F658" s="73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  <c r="AF658" s="24"/>
      <c r="AG658" s="24"/>
      <c r="AH658" s="24"/>
      <c r="AI658" s="24"/>
      <c r="AJ658" s="24"/>
      <c r="AK658" s="24"/>
      <c r="AL658" s="24"/>
      <c r="AM658" s="24"/>
      <c r="AN658" s="24"/>
      <c r="AO658" s="24"/>
      <c r="AP658" s="24"/>
      <c r="AQ658" s="24"/>
      <c r="AR658" s="24"/>
      <c r="AS658" s="24"/>
      <c r="AT658" s="24"/>
      <c r="AU658" s="24"/>
      <c r="AV658" s="24"/>
      <c r="AW658" s="24"/>
      <c r="AX658" s="24"/>
      <c r="AY658" s="24"/>
      <c r="AZ658" s="24"/>
    </row>
    <row r="659" ht="15.75" customHeight="1">
      <c r="A659" s="70"/>
      <c r="B659" s="71"/>
      <c r="C659" s="70"/>
      <c r="D659" s="72"/>
      <c r="E659" s="73"/>
      <c r="F659" s="73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  <c r="AF659" s="24"/>
      <c r="AG659" s="24"/>
      <c r="AH659" s="24"/>
      <c r="AI659" s="24"/>
      <c r="AJ659" s="24"/>
      <c r="AK659" s="24"/>
      <c r="AL659" s="24"/>
      <c r="AM659" s="24"/>
      <c r="AN659" s="24"/>
      <c r="AO659" s="24"/>
      <c r="AP659" s="24"/>
      <c r="AQ659" s="24"/>
      <c r="AR659" s="24"/>
      <c r="AS659" s="24"/>
      <c r="AT659" s="24"/>
      <c r="AU659" s="24"/>
      <c r="AV659" s="24"/>
      <c r="AW659" s="24"/>
      <c r="AX659" s="24"/>
      <c r="AY659" s="24"/>
      <c r="AZ659" s="24"/>
    </row>
    <row r="660" ht="15.75" customHeight="1">
      <c r="A660" s="70"/>
      <c r="B660" s="71"/>
      <c r="C660" s="70"/>
      <c r="D660" s="72"/>
      <c r="E660" s="73"/>
      <c r="F660" s="73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  <c r="AF660" s="24"/>
      <c r="AG660" s="24"/>
      <c r="AH660" s="24"/>
      <c r="AI660" s="24"/>
      <c r="AJ660" s="24"/>
      <c r="AK660" s="24"/>
      <c r="AL660" s="24"/>
      <c r="AM660" s="24"/>
      <c r="AN660" s="24"/>
      <c r="AO660" s="24"/>
      <c r="AP660" s="24"/>
      <c r="AQ660" s="24"/>
      <c r="AR660" s="24"/>
      <c r="AS660" s="24"/>
      <c r="AT660" s="24"/>
      <c r="AU660" s="24"/>
      <c r="AV660" s="24"/>
      <c r="AW660" s="24"/>
      <c r="AX660" s="24"/>
      <c r="AY660" s="24"/>
      <c r="AZ660" s="24"/>
    </row>
    <row r="661" ht="15.75" customHeight="1">
      <c r="A661" s="70"/>
      <c r="B661" s="71"/>
      <c r="C661" s="70"/>
      <c r="D661" s="72"/>
      <c r="E661" s="73"/>
      <c r="F661" s="73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  <c r="AF661" s="24"/>
      <c r="AG661" s="24"/>
      <c r="AH661" s="24"/>
      <c r="AI661" s="24"/>
      <c r="AJ661" s="24"/>
      <c r="AK661" s="24"/>
      <c r="AL661" s="24"/>
      <c r="AM661" s="24"/>
      <c r="AN661" s="24"/>
      <c r="AO661" s="24"/>
      <c r="AP661" s="24"/>
      <c r="AQ661" s="24"/>
      <c r="AR661" s="24"/>
      <c r="AS661" s="24"/>
      <c r="AT661" s="24"/>
      <c r="AU661" s="24"/>
      <c r="AV661" s="24"/>
      <c r="AW661" s="24"/>
      <c r="AX661" s="24"/>
      <c r="AY661" s="24"/>
      <c r="AZ661" s="24"/>
    </row>
    <row r="662" ht="15.75" customHeight="1">
      <c r="A662" s="70"/>
      <c r="B662" s="71"/>
      <c r="C662" s="70"/>
      <c r="D662" s="72"/>
      <c r="E662" s="73"/>
      <c r="F662" s="73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  <c r="AF662" s="24"/>
      <c r="AG662" s="24"/>
      <c r="AH662" s="24"/>
      <c r="AI662" s="24"/>
      <c r="AJ662" s="24"/>
      <c r="AK662" s="24"/>
      <c r="AL662" s="24"/>
      <c r="AM662" s="24"/>
      <c r="AN662" s="24"/>
      <c r="AO662" s="24"/>
      <c r="AP662" s="24"/>
      <c r="AQ662" s="24"/>
      <c r="AR662" s="24"/>
      <c r="AS662" s="24"/>
      <c r="AT662" s="24"/>
      <c r="AU662" s="24"/>
      <c r="AV662" s="24"/>
      <c r="AW662" s="24"/>
      <c r="AX662" s="24"/>
      <c r="AY662" s="24"/>
      <c r="AZ662" s="24"/>
    </row>
    <row r="663" ht="15.75" customHeight="1">
      <c r="A663" s="70"/>
      <c r="B663" s="71"/>
      <c r="C663" s="70"/>
      <c r="D663" s="72"/>
      <c r="E663" s="73"/>
      <c r="F663" s="73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  <c r="AF663" s="24"/>
      <c r="AG663" s="24"/>
      <c r="AH663" s="24"/>
      <c r="AI663" s="24"/>
      <c r="AJ663" s="24"/>
      <c r="AK663" s="24"/>
      <c r="AL663" s="24"/>
      <c r="AM663" s="24"/>
      <c r="AN663" s="24"/>
      <c r="AO663" s="24"/>
      <c r="AP663" s="24"/>
      <c r="AQ663" s="24"/>
      <c r="AR663" s="24"/>
      <c r="AS663" s="24"/>
      <c r="AT663" s="24"/>
      <c r="AU663" s="24"/>
      <c r="AV663" s="24"/>
      <c r="AW663" s="24"/>
      <c r="AX663" s="24"/>
      <c r="AY663" s="24"/>
      <c r="AZ663" s="24"/>
    </row>
    <row r="664" ht="15.75" customHeight="1">
      <c r="A664" s="70"/>
      <c r="B664" s="71"/>
      <c r="C664" s="70"/>
      <c r="D664" s="72"/>
      <c r="E664" s="73"/>
      <c r="F664" s="73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  <c r="AF664" s="24"/>
      <c r="AG664" s="24"/>
      <c r="AH664" s="24"/>
      <c r="AI664" s="24"/>
      <c r="AJ664" s="24"/>
      <c r="AK664" s="24"/>
      <c r="AL664" s="24"/>
      <c r="AM664" s="24"/>
      <c r="AN664" s="24"/>
      <c r="AO664" s="24"/>
      <c r="AP664" s="24"/>
      <c r="AQ664" s="24"/>
      <c r="AR664" s="24"/>
      <c r="AS664" s="24"/>
      <c r="AT664" s="24"/>
      <c r="AU664" s="24"/>
      <c r="AV664" s="24"/>
      <c r="AW664" s="24"/>
      <c r="AX664" s="24"/>
      <c r="AY664" s="24"/>
      <c r="AZ664" s="24"/>
    </row>
    <row r="665" ht="15.75" customHeight="1">
      <c r="A665" s="70"/>
      <c r="B665" s="71"/>
      <c r="C665" s="70"/>
      <c r="D665" s="72"/>
      <c r="E665" s="73"/>
      <c r="F665" s="73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  <c r="AF665" s="24"/>
      <c r="AG665" s="24"/>
      <c r="AH665" s="24"/>
      <c r="AI665" s="24"/>
      <c r="AJ665" s="24"/>
      <c r="AK665" s="24"/>
      <c r="AL665" s="24"/>
      <c r="AM665" s="24"/>
      <c r="AN665" s="24"/>
      <c r="AO665" s="24"/>
      <c r="AP665" s="24"/>
      <c r="AQ665" s="24"/>
      <c r="AR665" s="24"/>
      <c r="AS665" s="24"/>
      <c r="AT665" s="24"/>
      <c r="AU665" s="24"/>
      <c r="AV665" s="24"/>
      <c r="AW665" s="24"/>
      <c r="AX665" s="24"/>
      <c r="AY665" s="24"/>
      <c r="AZ665" s="24"/>
    </row>
    <row r="666" ht="15.75" customHeight="1">
      <c r="A666" s="70"/>
      <c r="B666" s="71"/>
      <c r="C666" s="70"/>
      <c r="D666" s="72"/>
      <c r="E666" s="73"/>
      <c r="F666" s="73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  <c r="AF666" s="24"/>
      <c r="AG666" s="24"/>
      <c r="AH666" s="24"/>
      <c r="AI666" s="24"/>
      <c r="AJ666" s="24"/>
      <c r="AK666" s="24"/>
      <c r="AL666" s="24"/>
      <c r="AM666" s="24"/>
      <c r="AN666" s="24"/>
      <c r="AO666" s="24"/>
      <c r="AP666" s="24"/>
      <c r="AQ666" s="24"/>
      <c r="AR666" s="24"/>
      <c r="AS666" s="24"/>
      <c r="AT666" s="24"/>
      <c r="AU666" s="24"/>
      <c r="AV666" s="24"/>
      <c r="AW666" s="24"/>
      <c r="AX666" s="24"/>
      <c r="AY666" s="24"/>
      <c r="AZ666" s="24"/>
    </row>
    <row r="667" ht="15.75" customHeight="1">
      <c r="A667" s="70"/>
      <c r="B667" s="71"/>
      <c r="C667" s="70"/>
      <c r="D667" s="72"/>
      <c r="E667" s="73"/>
      <c r="F667" s="73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  <c r="AF667" s="24"/>
      <c r="AG667" s="24"/>
      <c r="AH667" s="24"/>
      <c r="AI667" s="24"/>
      <c r="AJ667" s="24"/>
      <c r="AK667" s="24"/>
      <c r="AL667" s="24"/>
      <c r="AM667" s="24"/>
      <c r="AN667" s="24"/>
      <c r="AO667" s="24"/>
      <c r="AP667" s="24"/>
      <c r="AQ667" s="24"/>
      <c r="AR667" s="24"/>
      <c r="AS667" s="24"/>
      <c r="AT667" s="24"/>
      <c r="AU667" s="24"/>
      <c r="AV667" s="24"/>
      <c r="AW667" s="24"/>
      <c r="AX667" s="24"/>
      <c r="AY667" s="24"/>
      <c r="AZ667" s="24"/>
    </row>
    <row r="668" ht="15.75" customHeight="1">
      <c r="A668" s="70"/>
      <c r="B668" s="71"/>
      <c r="C668" s="70"/>
      <c r="D668" s="72"/>
      <c r="E668" s="73"/>
      <c r="F668" s="73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  <c r="AF668" s="24"/>
      <c r="AG668" s="24"/>
      <c r="AH668" s="24"/>
      <c r="AI668" s="24"/>
      <c r="AJ668" s="24"/>
      <c r="AK668" s="24"/>
      <c r="AL668" s="24"/>
      <c r="AM668" s="24"/>
      <c r="AN668" s="24"/>
      <c r="AO668" s="24"/>
      <c r="AP668" s="24"/>
      <c r="AQ668" s="24"/>
      <c r="AR668" s="24"/>
      <c r="AS668" s="24"/>
      <c r="AT668" s="24"/>
      <c r="AU668" s="24"/>
      <c r="AV668" s="24"/>
      <c r="AW668" s="24"/>
      <c r="AX668" s="24"/>
      <c r="AY668" s="24"/>
      <c r="AZ668" s="24"/>
    </row>
    <row r="669" ht="15.75" customHeight="1">
      <c r="A669" s="70"/>
      <c r="B669" s="71"/>
      <c r="C669" s="70"/>
      <c r="D669" s="72"/>
      <c r="E669" s="73"/>
      <c r="F669" s="73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  <c r="AF669" s="24"/>
      <c r="AG669" s="24"/>
      <c r="AH669" s="24"/>
      <c r="AI669" s="24"/>
      <c r="AJ669" s="24"/>
      <c r="AK669" s="24"/>
      <c r="AL669" s="24"/>
      <c r="AM669" s="24"/>
      <c r="AN669" s="24"/>
      <c r="AO669" s="24"/>
      <c r="AP669" s="24"/>
      <c r="AQ669" s="24"/>
      <c r="AR669" s="24"/>
      <c r="AS669" s="24"/>
      <c r="AT669" s="24"/>
      <c r="AU669" s="24"/>
      <c r="AV669" s="24"/>
      <c r="AW669" s="24"/>
      <c r="AX669" s="24"/>
      <c r="AY669" s="24"/>
      <c r="AZ669" s="24"/>
    </row>
    <row r="670" ht="15.75" customHeight="1">
      <c r="A670" s="70"/>
      <c r="B670" s="71"/>
      <c r="C670" s="70"/>
      <c r="D670" s="72"/>
      <c r="E670" s="73"/>
      <c r="F670" s="73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  <c r="AF670" s="24"/>
      <c r="AG670" s="24"/>
      <c r="AH670" s="24"/>
      <c r="AI670" s="24"/>
      <c r="AJ670" s="24"/>
      <c r="AK670" s="24"/>
      <c r="AL670" s="24"/>
      <c r="AM670" s="24"/>
      <c r="AN670" s="24"/>
      <c r="AO670" s="24"/>
      <c r="AP670" s="24"/>
      <c r="AQ670" s="24"/>
      <c r="AR670" s="24"/>
      <c r="AS670" s="24"/>
      <c r="AT670" s="24"/>
      <c r="AU670" s="24"/>
      <c r="AV670" s="24"/>
      <c r="AW670" s="24"/>
      <c r="AX670" s="24"/>
      <c r="AY670" s="24"/>
      <c r="AZ670" s="24"/>
    </row>
    <row r="671" ht="15.75" customHeight="1">
      <c r="A671" s="70"/>
      <c r="B671" s="71"/>
      <c r="C671" s="70"/>
      <c r="D671" s="72"/>
      <c r="E671" s="73"/>
      <c r="F671" s="73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  <c r="AF671" s="24"/>
      <c r="AG671" s="24"/>
      <c r="AH671" s="24"/>
      <c r="AI671" s="24"/>
      <c r="AJ671" s="24"/>
      <c r="AK671" s="24"/>
      <c r="AL671" s="24"/>
      <c r="AM671" s="24"/>
      <c r="AN671" s="24"/>
      <c r="AO671" s="24"/>
      <c r="AP671" s="24"/>
      <c r="AQ671" s="24"/>
      <c r="AR671" s="24"/>
      <c r="AS671" s="24"/>
      <c r="AT671" s="24"/>
      <c r="AU671" s="24"/>
      <c r="AV671" s="24"/>
      <c r="AW671" s="24"/>
      <c r="AX671" s="24"/>
      <c r="AY671" s="24"/>
      <c r="AZ671" s="24"/>
    </row>
    <row r="672" ht="15.75" customHeight="1">
      <c r="A672" s="70"/>
      <c r="B672" s="71"/>
      <c r="C672" s="70"/>
      <c r="D672" s="72"/>
      <c r="E672" s="73"/>
      <c r="F672" s="73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  <c r="AF672" s="24"/>
      <c r="AG672" s="24"/>
      <c r="AH672" s="24"/>
      <c r="AI672" s="24"/>
      <c r="AJ672" s="24"/>
      <c r="AK672" s="24"/>
      <c r="AL672" s="24"/>
      <c r="AM672" s="24"/>
      <c r="AN672" s="24"/>
      <c r="AO672" s="24"/>
      <c r="AP672" s="24"/>
      <c r="AQ672" s="24"/>
      <c r="AR672" s="24"/>
      <c r="AS672" s="24"/>
      <c r="AT672" s="24"/>
      <c r="AU672" s="24"/>
      <c r="AV672" s="24"/>
      <c r="AW672" s="24"/>
      <c r="AX672" s="24"/>
      <c r="AY672" s="24"/>
      <c r="AZ672" s="24"/>
    </row>
    <row r="673" ht="15.75" customHeight="1">
      <c r="A673" s="70"/>
      <c r="B673" s="71"/>
      <c r="C673" s="70"/>
      <c r="D673" s="72"/>
      <c r="E673" s="73"/>
      <c r="F673" s="73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  <c r="AF673" s="24"/>
      <c r="AG673" s="24"/>
      <c r="AH673" s="24"/>
      <c r="AI673" s="24"/>
      <c r="AJ673" s="24"/>
      <c r="AK673" s="24"/>
      <c r="AL673" s="24"/>
      <c r="AM673" s="24"/>
      <c r="AN673" s="24"/>
      <c r="AO673" s="24"/>
      <c r="AP673" s="24"/>
      <c r="AQ673" s="24"/>
      <c r="AR673" s="24"/>
      <c r="AS673" s="24"/>
      <c r="AT673" s="24"/>
      <c r="AU673" s="24"/>
      <c r="AV673" s="24"/>
      <c r="AW673" s="24"/>
      <c r="AX673" s="24"/>
      <c r="AY673" s="24"/>
      <c r="AZ673" s="24"/>
    </row>
    <row r="674" ht="15.75" customHeight="1">
      <c r="A674" s="70"/>
      <c r="B674" s="71"/>
      <c r="C674" s="70"/>
      <c r="D674" s="72"/>
      <c r="E674" s="73"/>
      <c r="F674" s="73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  <c r="AF674" s="24"/>
      <c r="AG674" s="24"/>
      <c r="AH674" s="24"/>
      <c r="AI674" s="24"/>
      <c r="AJ674" s="24"/>
      <c r="AK674" s="24"/>
      <c r="AL674" s="24"/>
      <c r="AM674" s="24"/>
      <c r="AN674" s="24"/>
      <c r="AO674" s="24"/>
      <c r="AP674" s="24"/>
      <c r="AQ674" s="24"/>
      <c r="AR674" s="24"/>
      <c r="AS674" s="24"/>
      <c r="AT674" s="24"/>
      <c r="AU674" s="24"/>
      <c r="AV674" s="24"/>
      <c r="AW674" s="24"/>
      <c r="AX674" s="24"/>
      <c r="AY674" s="24"/>
      <c r="AZ674" s="24"/>
    </row>
    <row r="675" ht="15.75" customHeight="1">
      <c r="A675" s="70"/>
      <c r="B675" s="71"/>
      <c r="C675" s="70"/>
      <c r="D675" s="72"/>
      <c r="E675" s="73"/>
      <c r="F675" s="73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  <c r="AF675" s="24"/>
      <c r="AG675" s="24"/>
      <c r="AH675" s="24"/>
      <c r="AI675" s="24"/>
      <c r="AJ675" s="24"/>
      <c r="AK675" s="24"/>
      <c r="AL675" s="24"/>
      <c r="AM675" s="24"/>
      <c r="AN675" s="24"/>
      <c r="AO675" s="24"/>
      <c r="AP675" s="24"/>
      <c r="AQ675" s="24"/>
      <c r="AR675" s="24"/>
      <c r="AS675" s="24"/>
      <c r="AT675" s="24"/>
      <c r="AU675" s="24"/>
      <c r="AV675" s="24"/>
      <c r="AW675" s="24"/>
      <c r="AX675" s="24"/>
      <c r="AY675" s="24"/>
      <c r="AZ675" s="24"/>
    </row>
    <row r="676" ht="15.75" customHeight="1">
      <c r="A676" s="70"/>
      <c r="B676" s="71"/>
      <c r="C676" s="70"/>
      <c r="D676" s="72"/>
      <c r="E676" s="73"/>
      <c r="F676" s="73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  <c r="AF676" s="24"/>
      <c r="AG676" s="24"/>
      <c r="AH676" s="24"/>
      <c r="AI676" s="24"/>
      <c r="AJ676" s="24"/>
      <c r="AK676" s="24"/>
      <c r="AL676" s="24"/>
      <c r="AM676" s="24"/>
      <c r="AN676" s="24"/>
      <c r="AO676" s="24"/>
      <c r="AP676" s="24"/>
      <c r="AQ676" s="24"/>
      <c r="AR676" s="24"/>
      <c r="AS676" s="24"/>
      <c r="AT676" s="24"/>
      <c r="AU676" s="24"/>
      <c r="AV676" s="24"/>
      <c r="AW676" s="24"/>
      <c r="AX676" s="24"/>
      <c r="AY676" s="24"/>
      <c r="AZ676" s="24"/>
    </row>
    <row r="677" ht="15.75" customHeight="1">
      <c r="A677" s="70"/>
      <c r="B677" s="71"/>
      <c r="C677" s="70"/>
      <c r="D677" s="72"/>
      <c r="E677" s="73"/>
      <c r="F677" s="73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  <c r="AF677" s="24"/>
      <c r="AG677" s="24"/>
      <c r="AH677" s="24"/>
      <c r="AI677" s="24"/>
      <c r="AJ677" s="24"/>
      <c r="AK677" s="24"/>
      <c r="AL677" s="24"/>
      <c r="AM677" s="24"/>
      <c r="AN677" s="24"/>
      <c r="AO677" s="24"/>
      <c r="AP677" s="24"/>
      <c r="AQ677" s="24"/>
      <c r="AR677" s="24"/>
      <c r="AS677" s="24"/>
      <c r="AT677" s="24"/>
      <c r="AU677" s="24"/>
      <c r="AV677" s="24"/>
      <c r="AW677" s="24"/>
      <c r="AX677" s="24"/>
      <c r="AY677" s="24"/>
      <c r="AZ677" s="24"/>
    </row>
    <row r="678" ht="15.75" customHeight="1">
      <c r="A678" s="70"/>
      <c r="B678" s="71"/>
      <c r="C678" s="70"/>
      <c r="D678" s="72"/>
      <c r="E678" s="73"/>
      <c r="F678" s="73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  <c r="AF678" s="24"/>
      <c r="AG678" s="24"/>
      <c r="AH678" s="24"/>
      <c r="AI678" s="24"/>
      <c r="AJ678" s="24"/>
      <c r="AK678" s="24"/>
      <c r="AL678" s="24"/>
      <c r="AM678" s="24"/>
      <c r="AN678" s="24"/>
      <c r="AO678" s="24"/>
      <c r="AP678" s="24"/>
      <c r="AQ678" s="24"/>
      <c r="AR678" s="24"/>
      <c r="AS678" s="24"/>
      <c r="AT678" s="24"/>
      <c r="AU678" s="24"/>
      <c r="AV678" s="24"/>
      <c r="AW678" s="24"/>
      <c r="AX678" s="24"/>
      <c r="AY678" s="24"/>
      <c r="AZ678" s="24"/>
    </row>
    <row r="679" ht="15.75" customHeight="1">
      <c r="A679" s="70"/>
      <c r="B679" s="71"/>
      <c r="C679" s="70"/>
      <c r="D679" s="72"/>
      <c r="E679" s="73"/>
      <c r="F679" s="73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  <c r="AF679" s="24"/>
      <c r="AG679" s="24"/>
      <c r="AH679" s="24"/>
      <c r="AI679" s="24"/>
      <c r="AJ679" s="24"/>
      <c r="AK679" s="24"/>
      <c r="AL679" s="24"/>
      <c r="AM679" s="24"/>
      <c r="AN679" s="24"/>
      <c r="AO679" s="24"/>
      <c r="AP679" s="24"/>
      <c r="AQ679" s="24"/>
      <c r="AR679" s="24"/>
      <c r="AS679" s="24"/>
      <c r="AT679" s="24"/>
      <c r="AU679" s="24"/>
      <c r="AV679" s="24"/>
      <c r="AW679" s="24"/>
      <c r="AX679" s="24"/>
      <c r="AY679" s="24"/>
      <c r="AZ679" s="24"/>
    </row>
    <row r="680" ht="15.75" customHeight="1">
      <c r="A680" s="70"/>
      <c r="B680" s="71"/>
      <c r="C680" s="70"/>
      <c r="D680" s="72"/>
      <c r="E680" s="73"/>
      <c r="F680" s="73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  <c r="AF680" s="24"/>
      <c r="AG680" s="24"/>
      <c r="AH680" s="24"/>
      <c r="AI680" s="24"/>
      <c r="AJ680" s="24"/>
      <c r="AK680" s="24"/>
      <c r="AL680" s="24"/>
      <c r="AM680" s="24"/>
      <c r="AN680" s="24"/>
      <c r="AO680" s="24"/>
      <c r="AP680" s="24"/>
      <c r="AQ680" s="24"/>
      <c r="AR680" s="24"/>
      <c r="AS680" s="24"/>
      <c r="AT680" s="24"/>
      <c r="AU680" s="24"/>
      <c r="AV680" s="24"/>
      <c r="AW680" s="24"/>
      <c r="AX680" s="24"/>
      <c r="AY680" s="24"/>
      <c r="AZ680" s="24"/>
    </row>
    <row r="681" ht="15.75" customHeight="1">
      <c r="A681" s="70"/>
      <c r="B681" s="71"/>
      <c r="C681" s="70"/>
      <c r="D681" s="72"/>
      <c r="E681" s="73"/>
      <c r="F681" s="73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  <c r="AF681" s="24"/>
      <c r="AG681" s="24"/>
      <c r="AH681" s="24"/>
      <c r="AI681" s="24"/>
      <c r="AJ681" s="24"/>
      <c r="AK681" s="24"/>
      <c r="AL681" s="24"/>
      <c r="AM681" s="24"/>
      <c r="AN681" s="24"/>
      <c r="AO681" s="24"/>
      <c r="AP681" s="24"/>
      <c r="AQ681" s="24"/>
      <c r="AR681" s="24"/>
      <c r="AS681" s="24"/>
      <c r="AT681" s="24"/>
      <c r="AU681" s="24"/>
      <c r="AV681" s="24"/>
      <c r="AW681" s="24"/>
      <c r="AX681" s="24"/>
      <c r="AY681" s="24"/>
      <c r="AZ681" s="24"/>
    </row>
    <row r="682" ht="15.75" customHeight="1">
      <c r="A682" s="70"/>
      <c r="B682" s="71"/>
      <c r="C682" s="70"/>
      <c r="D682" s="72"/>
      <c r="E682" s="73"/>
      <c r="F682" s="73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  <c r="AF682" s="24"/>
      <c r="AG682" s="24"/>
      <c r="AH682" s="24"/>
      <c r="AI682" s="24"/>
      <c r="AJ682" s="24"/>
      <c r="AK682" s="24"/>
      <c r="AL682" s="24"/>
      <c r="AM682" s="24"/>
      <c r="AN682" s="24"/>
      <c r="AO682" s="24"/>
      <c r="AP682" s="24"/>
      <c r="AQ682" s="24"/>
      <c r="AR682" s="24"/>
      <c r="AS682" s="24"/>
      <c r="AT682" s="24"/>
      <c r="AU682" s="24"/>
      <c r="AV682" s="24"/>
      <c r="AW682" s="24"/>
      <c r="AX682" s="24"/>
      <c r="AY682" s="24"/>
      <c r="AZ682" s="24"/>
    </row>
    <row r="683" ht="15.75" customHeight="1">
      <c r="A683" s="70"/>
      <c r="B683" s="71"/>
      <c r="C683" s="70"/>
      <c r="D683" s="72"/>
      <c r="E683" s="73"/>
      <c r="F683" s="73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  <c r="AF683" s="24"/>
      <c r="AG683" s="24"/>
      <c r="AH683" s="24"/>
      <c r="AI683" s="24"/>
      <c r="AJ683" s="24"/>
      <c r="AK683" s="24"/>
      <c r="AL683" s="24"/>
      <c r="AM683" s="24"/>
      <c r="AN683" s="24"/>
      <c r="AO683" s="24"/>
      <c r="AP683" s="24"/>
      <c r="AQ683" s="24"/>
      <c r="AR683" s="24"/>
      <c r="AS683" s="24"/>
      <c r="AT683" s="24"/>
      <c r="AU683" s="24"/>
      <c r="AV683" s="24"/>
      <c r="AW683" s="24"/>
      <c r="AX683" s="24"/>
      <c r="AY683" s="24"/>
      <c r="AZ683" s="24"/>
    </row>
    <row r="684" ht="15.75" customHeight="1">
      <c r="A684" s="70"/>
      <c r="B684" s="71"/>
      <c r="C684" s="70"/>
      <c r="D684" s="72"/>
      <c r="E684" s="73"/>
      <c r="F684" s="73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  <c r="AF684" s="24"/>
      <c r="AG684" s="24"/>
      <c r="AH684" s="24"/>
      <c r="AI684" s="24"/>
      <c r="AJ684" s="24"/>
      <c r="AK684" s="24"/>
      <c r="AL684" s="24"/>
      <c r="AM684" s="24"/>
      <c r="AN684" s="24"/>
      <c r="AO684" s="24"/>
      <c r="AP684" s="24"/>
      <c r="AQ684" s="24"/>
      <c r="AR684" s="24"/>
      <c r="AS684" s="24"/>
      <c r="AT684" s="24"/>
      <c r="AU684" s="24"/>
      <c r="AV684" s="24"/>
      <c r="AW684" s="24"/>
      <c r="AX684" s="24"/>
      <c r="AY684" s="24"/>
      <c r="AZ684" s="24"/>
    </row>
    <row r="685" ht="15.75" customHeight="1">
      <c r="A685" s="70"/>
      <c r="B685" s="71"/>
      <c r="C685" s="70"/>
      <c r="D685" s="72"/>
      <c r="E685" s="73"/>
      <c r="F685" s="73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  <c r="AF685" s="24"/>
      <c r="AG685" s="24"/>
      <c r="AH685" s="24"/>
      <c r="AI685" s="24"/>
      <c r="AJ685" s="24"/>
      <c r="AK685" s="24"/>
      <c r="AL685" s="24"/>
      <c r="AM685" s="24"/>
      <c r="AN685" s="24"/>
      <c r="AO685" s="24"/>
      <c r="AP685" s="24"/>
      <c r="AQ685" s="24"/>
      <c r="AR685" s="24"/>
      <c r="AS685" s="24"/>
      <c r="AT685" s="24"/>
      <c r="AU685" s="24"/>
      <c r="AV685" s="24"/>
      <c r="AW685" s="24"/>
      <c r="AX685" s="24"/>
      <c r="AY685" s="24"/>
      <c r="AZ685" s="24"/>
    </row>
    <row r="686" ht="15.75" customHeight="1">
      <c r="A686" s="70"/>
      <c r="B686" s="71"/>
      <c r="C686" s="70"/>
      <c r="D686" s="72"/>
      <c r="E686" s="73"/>
      <c r="F686" s="73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  <c r="AF686" s="24"/>
      <c r="AG686" s="24"/>
      <c r="AH686" s="24"/>
      <c r="AI686" s="24"/>
      <c r="AJ686" s="24"/>
      <c r="AK686" s="24"/>
      <c r="AL686" s="24"/>
      <c r="AM686" s="24"/>
      <c r="AN686" s="24"/>
      <c r="AO686" s="24"/>
      <c r="AP686" s="24"/>
      <c r="AQ686" s="24"/>
      <c r="AR686" s="24"/>
      <c r="AS686" s="24"/>
      <c r="AT686" s="24"/>
      <c r="AU686" s="24"/>
      <c r="AV686" s="24"/>
      <c r="AW686" s="24"/>
      <c r="AX686" s="24"/>
      <c r="AY686" s="24"/>
      <c r="AZ686" s="24"/>
    </row>
    <row r="687" ht="15.75" customHeight="1">
      <c r="A687" s="70"/>
      <c r="B687" s="71"/>
      <c r="C687" s="70"/>
      <c r="D687" s="72"/>
      <c r="E687" s="73"/>
      <c r="F687" s="73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  <c r="AF687" s="24"/>
      <c r="AG687" s="24"/>
      <c r="AH687" s="24"/>
      <c r="AI687" s="24"/>
      <c r="AJ687" s="24"/>
      <c r="AK687" s="24"/>
      <c r="AL687" s="24"/>
      <c r="AM687" s="24"/>
      <c r="AN687" s="24"/>
      <c r="AO687" s="24"/>
      <c r="AP687" s="24"/>
      <c r="AQ687" s="24"/>
      <c r="AR687" s="24"/>
      <c r="AS687" s="24"/>
      <c r="AT687" s="24"/>
      <c r="AU687" s="24"/>
      <c r="AV687" s="24"/>
      <c r="AW687" s="24"/>
      <c r="AX687" s="24"/>
      <c r="AY687" s="24"/>
      <c r="AZ687" s="24"/>
    </row>
    <row r="688" ht="15.75" customHeight="1">
      <c r="A688" s="70"/>
      <c r="B688" s="71"/>
      <c r="C688" s="70"/>
      <c r="D688" s="72"/>
      <c r="E688" s="73"/>
      <c r="F688" s="73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  <c r="AF688" s="24"/>
      <c r="AG688" s="24"/>
      <c r="AH688" s="24"/>
      <c r="AI688" s="24"/>
      <c r="AJ688" s="24"/>
      <c r="AK688" s="24"/>
      <c r="AL688" s="24"/>
      <c r="AM688" s="24"/>
      <c r="AN688" s="24"/>
      <c r="AO688" s="24"/>
      <c r="AP688" s="24"/>
      <c r="AQ688" s="24"/>
      <c r="AR688" s="24"/>
      <c r="AS688" s="24"/>
      <c r="AT688" s="24"/>
      <c r="AU688" s="24"/>
      <c r="AV688" s="24"/>
      <c r="AW688" s="24"/>
      <c r="AX688" s="24"/>
      <c r="AY688" s="24"/>
      <c r="AZ688" s="24"/>
    </row>
    <row r="689" ht="15.75" customHeight="1">
      <c r="A689" s="70"/>
      <c r="B689" s="71"/>
      <c r="C689" s="70"/>
      <c r="D689" s="72"/>
      <c r="E689" s="73"/>
      <c r="F689" s="73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  <c r="AF689" s="24"/>
      <c r="AG689" s="24"/>
      <c r="AH689" s="24"/>
      <c r="AI689" s="24"/>
      <c r="AJ689" s="24"/>
      <c r="AK689" s="24"/>
      <c r="AL689" s="24"/>
      <c r="AM689" s="24"/>
      <c r="AN689" s="24"/>
      <c r="AO689" s="24"/>
      <c r="AP689" s="24"/>
      <c r="AQ689" s="24"/>
      <c r="AR689" s="24"/>
      <c r="AS689" s="24"/>
      <c r="AT689" s="24"/>
      <c r="AU689" s="24"/>
      <c r="AV689" s="24"/>
      <c r="AW689" s="24"/>
      <c r="AX689" s="24"/>
      <c r="AY689" s="24"/>
      <c r="AZ689" s="24"/>
    </row>
    <row r="690" ht="15.75" customHeight="1">
      <c r="A690" s="70"/>
      <c r="B690" s="71"/>
      <c r="C690" s="70"/>
      <c r="D690" s="72"/>
      <c r="E690" s="73"/>
      <c r="F690" s="73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  <c r="AF690" s="24"/>
      <c r="AG690" s="24"/>
      <c r="AH690" s="24"/>
      <c r="AI690" s="24"/>
      <c r="AJ690" s="24"/>
      <c r="AK690" s="24"/>
      <c r="AL690" s="24"/>
      <c r="AM690" s="24"/>
      <c r="AN690" s="24"/>
      <c r="AO690" s="24"/>
      <c r="AP690" s="24"/>
      <c r="AQ690" s="24"/>
      <c r="AR690" s="24"/>
      <c r="AS690" s="24"/>
      <c r="AT690" s="24"/>
      <c r="AU690" s="24"/>
      <c r="AV690" s="24"/>
      <c r="AW690" s="24"/>
      <c r="AX690" s="24"/>
      <c r="AY690" s="24"/>
      <c r="AZ690" s="24"/>
    </row>
    <row r="691" ht="15.75" customHeight="1">
      <c r="A691" s="70"/>
      <c r="B691" s="71"/>
      <c r="C691" s="70"/>
      <c r="D691" s="72"/>
      <c r="E691" s="73"/>
      <c r="F691" s="73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  <c r="AF691" s="24"/>
      <c r="AG691" s="24"/>
      <c r="AH691" s="24"/>
      <c r="AI691" s="24"/>
      <c r="AJ691" s="24"/>
      <c r="AK691" s="24"/>
      <c r="AL691" s="24"/>
      <c r="AM691" s="24"/>
      <c r="AN691" s="24"/>
      <c r="AO691" s="24"/>
      <c r="AP691" s="24"/>
      <c r="AQ691" s="24"/>
      <c r="AR691" s="24"/>
      <c r="AS691" s="24"/>
      <c r="AT691" s="24"/>
      <c r="AU691" s="24"/>
      <c r="AV691" s="24"/>
      <c r="AW691" s="24"/>
      <c r="AX691" s="24"/>
      <c r="AY691" s="24"/>
      <c r="AZ691" s="24"/>
    </row>
    <row r="692" ht="15.75" customHeight="1">
      <c r="A692" s="70"/>
      <c r="B692" s="71"/>
      <c r="C692" s="70"/>
      <c r="D692" s="72"/>
      <c r="E692" s="73"/>
      <c r="F692" s="73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  <c r="AF692" s="24"/>
      <c r="AG692" s="24"/>
      <c r="AH692" s="24"/>
      <c r="AI692" s="24"/>
      <c r="AJ692" s="24"/>
      <c r="AK692" s="24"/>
      <c r="AL692" s="24"/>
      <c r="AM692" s="24"/>
      <c r="AN692" s="24"/>
      <c r="AO692" s="24"/>
      <c r="AP692" s="24"/>
      <c r="AQ692" s="24"/>
      <c r="AR692" s="24"/>
      <c r="AS692" s="24"/>
      <c r="AT692" s="24"/>
      <c r="AU692" s="24"/>
      <c r="AV692" s="24"/>
      <c r="AW692" s="24"/>
      <c r="AX692" s="24"/>
      <c r="AY692" s="24"/>
      <c r="AZ692" s="24"/>
    </row>
    <row r="693" ht="15.75" customHeight="1">
      <c r="A693" s="70"/>
      <c r="B693" s="71"/>
      <c r="C693" s="70"/>
      <c r="D693" s="72"/>
      <c r="E693" s="73"/>
      <c r="F693" s="73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  <c r="AF693" s="24"/>
      <c r="AG693" s="24"/>
      <c r="AH693" s="24"/>
      <c r="AI693" s="24"/>
      <c r="AJ693" s="24"/>
      <c r="AK693" s="24"/>
      <c r="AL693" s="24"/>
      <c r="AM693" s="24"/>
      <c r="AN693" s="24"/>
      <c r="AO693" s="24"/>
      <c r="AP693" s="24"/>
      <c r="AQ693" s="24"/>
      <c r="AR693" s="24"/>
      <c r="AS693" s="24"/>
      <c r="AT693" s="24"/>
      <c r="AU693" s="24"/>
      <c r="AV693" s="24"/>
      <c r="AW693" s="24"/>
      <c r="AX693" s="24"/>
      <c r="AY693" s="24"/>
      <c r="AZ693" s="24"/>
    </row>
    <row r="694" ht="15.75" customHeight="1">
      <c r="A694" s="70"/>
      <c r="B694" s="71"/>
      <c r="C694" s="70"/>
      <c r="D694" s="72"/>
      <c r="E694" s="73"/>
      <c r="F694" s="73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  <c r="AF694" s="24"/>
      <c r="AG694" s="24"/>
      <c r="AH694" s="24"/>
      <c r="AI694" s="24"/>
      <c r="AJ694" s="24"/>
      <c r="AK694" s="24"/>
      <c r="AL694" s="24"/>
      <c r="AM694" s="24"/>
      <c r="AN694" s="24"/>
      <c r="AO694" s="24"/>
      <c r="AP694" s="24"/>
      <c r="AQ694" s="24"/>
      <c r="AR694" s="24"/>
      <c r="AS694" s="24"/>
      <c r="AT694" s="24"/>
      <c r="AU694" s="24"/>
      <c r="AV694" s="24"/>
      <c r="AW694" s="24"/>
      <c r="AX694" s="24"/>
      <c r="AY694" s="24"/>
      <c r="AZ694" s="24"/>
    </row>
    <row r="695" ht="15.75" customHeight="1">
      <c r="A695" s="70"/>
      <c r="B695" s="71"/>
      <c r="C695" s="70"/>
      <c r="D695" s="72"/>
      <c r="E695" s="73"/>
      <c r="F695" s="73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  <c r="AF695" s="24"/>
      <c r="AG695" s="24"/>
      <c r="AH695" s="24"/>
      <c r="AI695" s="24"/>
      <c r="AJ695" s="24"/>
      <c r="AK695" s="24"/>
      <c r="AL695" s="24"/>
      <c r="AM695" s="24"/>
      <c r="AN695" s="24"/>
      <c r="AO695" s="24"/>
      <c r="AP695" s="24"/>
      <c r="AQ695" s="24"/>
      <c r="AR695" s="24"/>
      <c r="AS695" s="24"/>
      <c r="AT695" s="24"/>
      <c r="AU695" s="24"/>
      <c r="AV695" s="24"/>
      <c r="AW695" s="24"/>
      <c r="AX695" s="24"/>
      <c r="AY695" s="24"/>
      <c r="AZ695" s="24"/>
    </row>
    <row r="696" ht="15.75" customHeight="1">
      <c r="A696" s="70"/>
      <c r="B696" s="71"/>
      <c r="C696" s="70"/>
      <c r="D696" s="72"/>
      <c r="E696" s="73"/>
      <c r="F696" s="73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  <c r="AA696" s="24"/>
      <c r="AB696" s="24"/>
      <c r="AC696" s="24"/>
      <c r="AD696" s="24"/>
      <c r="AE696" s="24"/>
      <c r="AF696" s="24"/>
      <c r="AG696" s="24"/>
      <c r="AH696" s="24"/>
      <c r="AI696" s="24"/>
      <c r="AJ696" s="24"/>
      <c r="AK696" s="24"/>
      <c r="AL696" s="24"/>
      <c r="AM696" s="24"/>
      <c r="AN696" s="24"/>
      <c r="AO696" s="24"/>
      <c r="AP696" s="24"/>
      <c r="AQ696" s="24"/>
      <c r="AR696" s="24"/>
      <c r="AS696" s="24"/>
      <c r="AT696" s="24"/>
      <c r="AU696" s="24"/>
      <c r="AV696" s="24"/>
      <c r="AW696" s="24"/>
      <c r="AX696" s="24"/>
      <c r="AY696" s="24"/>
      <c r="AZ696" s="24"/>
    </row>
    <row r="697" ht="15.75" customHeight="1">
      <c r="A697" s="70"/>
      <c r="B697" s="71"/>
      <c r="C697" s="70"/>
      <c r="D697" s="72"/>
      <c r="E697" s="73"/>
      <c r="F697" s="73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  <c r="AF697" s="24"/>
      <c r="AG697" s="24"/>
      <c r="AH697" s="24"/>
      <c r="AI697" s="24"/>
      <c r="AJ697" s="24"/>
      <c r="AK697" s="24"/>
      <c r="AL697" s="24"/>
      <c r="AM697" s="24"/>
      <c r="AN697" s="24"/>
      <c r="AO697" s="24"/>
      <c r="AP697" s="24"/>
      <c r="AQ697" s="24"/>
      <c r="AR697" s="24"/>
      <c r="AS697" s="24"/>
      <c r="AT697" s="24"/>
      <c r="AU697" s="24"/>
      <c r="AV697" s="24"/>
      <c r="AW697" s="24"/>
      <c r="AX697" s="24"/>
      <c r="AY697" s="24"/>
      <c r="AZ697" s="24"/>
    </row>
    <row r="698" ht="15.75" customHeight="1">
      <c r="A698" s="70"/>
      <c r="B698" s="71"/>
      <c r="C698" s="70"/>
      <c r="D698" s="72"/>
      <c r="E698" s="73"/>
      <c r="F698" s="73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  <c r="AF698" s="24"/>
      <c r="AG698" s="24"/>
      <c r="AH698" s="24"/>
      <c r="AI698" s="24"/>
      <c r="AJ698" s="24"/>
      <c r="AK698" s="24"/>
      <c r="AL698" s="24"/>
      <c r="AM698" s="24"/>
      <c r="AN698" s="24"/>
      <c r="AO698" s="24"/>
      <c r="AP698" s="24"/>
      <c r="AQ698" s="24"/>
      <c r="AR698" s="24"/>
      <c r="AS698" s="24"/>
      <c r="AT698" s="24"/>
      <c r="AU698" s="24"/>
      <c r="AV698" s="24"/>
      <c r="AW698" s="24"/>
      <c r="AX698" s="24"/>
      <c r="AY698" s="24"/>
      <c r="AZ698" s="24"/>
    </row>
    <row r="699" ht="15.75" customHeight="1">
      <c r="A699" s="70"/>
      <c r="B699" s="71"/>
      <c r="C699" s="70"/>
      <c r="D699" s="72"/>
      <c r="E699" s="73"/>
      <c r="F699" s="73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  <c r="AF699" s="24"/>
      <c r="AG699" s="24"/>
      <c r="AH699" s="24"/>
      <c r="AI699" s="24"/>
      <c r="AJ699" s="24"/>
      <c r="AK699" s="24"/>
      <c r="AL699" s="24"/>
      <c r="AM699" s="24"/>
      <c r="AN699" s="24"/>
      <c r="AO699" s="24"/>
      <c r="AP699" s="24"/>
      <c r="AQ699" s="24"/>
      <c r="AR699" s="24"/>
      <c r="AS699" s="24"/>
      <c r="AT699" s="24"/>
      <c r="AU699" s="24"/>
      <c r="AV699" s="24"/>
      <c r="AW699" s="24"/>
      <c r="AX699" s="24"/>
      <c r="AY699" s="24"/>
      <c r="AZ699" s="24"/>
    </row>
    <row r="700" ht="15.75" customHeight="1">
      <c r="A700" s="70"/>
      <c r="B700" s="71"/>
      <c r="C700" s="70"/>
      <c r="D700" s="72"/>
      <c r="E700" s="73"/>
      <c r="F700" s="73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  <c r="AF700" s="24"/>
      <c r="AG700" s="24"/>
      <c r="AH700" s="24"/>
      <c r="AI700" s="24"/>
      <c r="AJ700" s="24"/>
      <c r="AK700" s="24"/>
      <c r="AL700" s="24"/>
      <c r="AM700" s="24"/>
      <c r="AN700" s="24"/>
      <c r="AO700" s="24"/>
      <c r="AP700" s="24"/>
      <c r="AQ700" s="24"/>
      <c r="AR700" s="24"/>
      <c r="AS700" s="24"/>
      <c r="AT700" s="24"/>
      <c r="AU700" s="24"/>
      <c r="AV700" s="24"/>
      <c r="AW700" s="24"/>
      <c r="AX700" s="24"/>
      <c r="AY700" s="24"/>
      <c r="AZ700" s="24"/>
    </row>
    <row r="701" ht="15.75" customHeight="1">
      <c r="A701" s="70"/>
      <c r="B701" s="71"/>
      <c r="C701" s="70"/>
      <c r="D701" s="72"/>
      <c r="E701" s="73"/>
      <c r="F701" s="73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  <c r="AF701" s="24"/>
      <c r="AG701" s="24"/>
      <c r="AH701" s="24"/>
      <c r="AI701" s="24"/>
      <c r="AJ701" s="24"/>
      <c r="AK701" s="24"/>
      <c r="AL701" s="24"/>
      <c r="AM701" s="24"/>
      <c r="AN701" s="24"/>
      <c r="AO701" s="24"/>
      <c r="AP701" s="24"/>
      <c r="AQ701" s="24"/>
      <c r="AR701" s="24"/>
      <c r="AS701" s="24"/>
      <c r="AT701" s="24"/>
      <c r="AU701" s="24"/>
      <c r="AV701" s="24"/>
      <c r="AW701" s="24"/>
      <c r="AX701" s="24"/>
      <c r="AY701" s="24"/>
      <c r="AZ701" s="24"/>
    </row>
    <row r="702" ht="15.75" customHeight="1">
      <c r="A702" s="70"/>
      <c r="B702" s="71"/>
      <c r="C702" s="70"/>
      <c r="D702" s="72"/>
      <c r="E702" s="73"/>
      <c r="F702" s="73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  <c r="AA702" s="24"/>
      <c r="AB702" s="24"/>
      <c r="AC702" s="24"/>
      <c r="AD702" s="24"/>
      <c r="AE702" s="24"/>
      <c r="AF702" s="24"/>
      <c r="AG702" s="24"/>
      <c r="AH702" s="24"/>
      <c r="AI702" s="24"/>
      <c r="AJ702" s="24"/>
      <c r="AK702" s="24"/>
      <c r="AL702" s="24"/>
      <c r="AM702" s="24"/>
      <c r="AN702" s="24"/>
      <c r="AO702" s="24"/>
      <c r="AP702" s="24"/>
      <c r="AQ702" s="24"/>
      <c r="AR702" s="24"/>
      <c r="AS702" s="24"/>
      <c r="AT702" s="24"/>
      <c r="AU702" s="24"/>
      <c r="AV702" s="24"/>
      <c r="AW702" s="24"/>
      <c r="AX702" s="24"/>
      <c r="AY702" s="24"/>
      <c r="AZ702" s="24"/>
    </row>
    <row r="703" ht="15.75" customHeight="1">
      <c r="A703" s="70"/>
      <c r="B703" s="71"/>
      <c r="C703" s="70"/>
      <c r="D703" s="72"/>
      <c r="E703" s="73"/>
      <c r="F703" s="73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  <c r="AA703" s="24"/>
      <c r="AB703" s="24"/>
      <c r="AC703" s="24"/>
      <c r="AD703" s="24"/>
      <c r="AE703" s="24"/>
      <c r="AF703" s="24"/>
      <c r="AG703" s="24"/>
      <c r="AH703" s="24"/>
      <c r="AI703" s="24"/>
      <c r="AJ703" s="24"/>
      <c r="AK703" s="24"/>
      <c r="AL703" s="24"/>
      <c r="AM703" s="24"/>
      <c r="AN703" s="24"/>
      <c r="AO703" s="24"/>
      <c r="AP703" s="24"/>
      <c r="AQ703" s="24"/>
      <c r="AR703" s="24"/>
      <c r="AS703" s="24"/>
      <c r="AT703" s="24"/>
      <c r="AU703" s="24"/>
      <c r="AV703" s="24"/>
      <c r="AW703" s="24"/>
      <c r="AX703" s="24"/>
      <c r="AY703" s="24"/>
      <c r="AZ703" s="24"/>
    </row>
    <row r="704" ht="15.75" customHeight="1">
      <c r="A704" s="70"/>
      <c r="B704" s="71"/>
      <c r="C704" s="70"/>
      <c r="D704" s="72"/>
      <c r="E704" s="73"/>
      <c r="F704" s="73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  <c r="AF704" s="24"/>
      <c r="AG704" s="24"/>
      <c r="AH704" s="24"/>
      <c r="AI704" s="24"/>
      <c r="AJ704" s="24"/>
      <c r="AK704" s="24"/>
      <c r="AL704" s="24"/>
      <c r="AM704" s="24"/>
      <c r="AN704" s="24"/>
      <c r="AO704" s="24"/>
      <c r="AP704" s="24"/>
      <c r="AQ704" s="24"/>
      <c r="AR704" s="24"/>
      <c r="AS704" s="24"/>
      <c r="AT704" s="24"/>
      <c r="AU704" s="24"/>
      <c r="AV704" s="24"/>
      <c r="AW704" s="24"/>
      <c r="AX704" s="24"/>
      <c r="AY704" s="24"/>
      <c r="AZ704" s="24"/>
    </row>
    <row r="705" ht="15.75" customHeight="1">
      <c r="A705" s="70"/>
      <c r="B705" s="71"/>
      <c r="C705" s="70"/>
      <c r="D705" s="72"/>
      <c r="E705" s="73"/>
      <c r="F705" s="73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  <c r="AA705" s="24"/>
      <c r="AB705" s="24"/>
      <c r="AC705" s="24"/>
      <c r="AD705" s="24"/>
      <c r="AE705" s="24"/>
      <c r="AF705" s="24"/>
      <c r="AG705" s="24"/>
      <c r="AH705" s="24"/>
      <c r="AI705" s="24"/>
      <c r="AJ705" s="24"/>
      <c r="AK705" s="24"/>
      <c r="AL705" s="24"/>
      <c r="AM705" s="24"/>
      <c r="AN705" s="24"/>
      <c r="AO705" s="24"/>
      <c r="AP705" s="24"/>
      <c r="AQ705" s="24"/>
      <c r="AR705" s="24"/>
      <c r="AS705" s="24"/>
      <c r="AT705" s="24"/>
      <c r="AU705" s="24"/>
      <c r="AV705" s="24"/>
      <c r="AW705" s="24"/>
      <c r="AX705" s="24"/>
      <c r="AY705" s="24"/>
      <c r="AZ705" s="24"/>
    </row>
    <row r="706" ht="15.75" customHeight="1">
      <c r="A706" s="70"/>
      <c r="B706" s="71"/>
      <c r="C706" s="70"/>
      <c r="D706" s="72"/>
      <c r="E706" s="73"/>
      <c r="F706" s="73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  <c r="AA706" s="24"/>
      <c r="AB706" s="24"/>
      <c r="AC706" s="24"/>
      <c r="AD706" s="24"/>
      <c r="AE706" s="24"/>
      <c r="AF706" s="24"/>
      <c r="AG706" s="24"/>
      <c r="AH706" s="24"/>
      <c r="AI706" s="24"/>
      <c r="AJ706" s="24"/>
      <c r="AK706" s="24"/>
      <c r="AL706" s="24"/>
      <c r="AM706" s="24"/>
      <c r="AN706" s="24"/>
      <c r="AO706" s="24"/>
      <c r="AP706" s="24"/>
      <c r="AQ706" s="24"/>
      <c r="AR706" s="24"/>
      <c r="AS706" s="24"/>
      <c r="AT706" s="24"/>
      <c r="AU706" s="24"/>
      <c r="AV706" s="24"/>
      <c r="AW706" s="24"/>
      <c r="AX706" s="24"/>
      <c r="AY706" s="24"/>
      <c r="AZ706" s="24"/>
    </row>
    <row r="707" ht="15.75" customHeight="1">
      <c r="A707" s="70"/>
      <c r="B707" s="71"/>
      <c r="C707" s="70"/>
      <c r="D707" s="72"/>
      <c r="E707" s="73"/>
      <c r="F707" s="73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  <c r="AA707" s="24"/>
      <c r="AB707" s="24"/>
      <c r="AC707" s="24"/>
      <c r="AD707" s="24"/>
      <c r="AE707" s="24"/>
      <c r="AF707" s="24"/>
      <c r="AG707" s="24"/>
      <c r="AH707" s="24"/>
      <c r="AI707" s="24"/>
      <c r="AJ707" s="24"/>
      <c r="AK707" s="24"/>
      <c r="AL707" s="24"/>
      <c r="AM707" s="24"/>
      <c r="AN707" s="24"/>
      <c r="AO707" s="24"/>
      <c r="AP707" s="24"/>
      <c r="AQ707" s="24"/>
      <c r="AR707" s="24"/>
      <c r="AS707" s="24"/>
      <c r="AT707" s="24"/>
      <c r="AU707" s="24"/>
      <c r="AV707" s="24"/>
      <c r="AW707" s="24"/>
      <c r="AX707" s="24"/>
      <c r="AY707" s="24"/>
      <c r="AZ707" s="24"/>
    </row>
    <row r="708" ht="15.75" customHeight="1">
      <c r="A708" s="70"/>
      <c r="B708" s="71"/>
      <c r="C708" s="70"/>
      <c r="D708" s="72"/>
      <c r="E708" s="73"/>
      <c r="F708" s="73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  <c r="AA708" s="24"/>
      <c r="AB708" s="24"/>
      <c r="AC708" s="24"/>
      <c r="AD708" s="24"/>
      <c r="AE708" s="24"/>
      <c r="AF708" s="24"/>
      <c r="AG708" s="24"/>
      <c r="AH708" s="24"/>
      <c r="AI708" s="24"/>
      <c r="AJ708" s="24"/>
      <c r="AK708" s="24"/>
      <c r="AL708" s="24"/>
      <c r="AM708" s="24"/>
      <c r="AN708" s="24"/>
      <c r="AO708" s="24"/>
      <c r="AP708" s="24"/>
      <c r="AQ708" s="24"/>
      <c r="AR708" s="24"/>
      <c r="AS708" s="24"/>
      <c r="AT708" s="24"/>
      <c r="AU708" s="24"/>
      <c r="AV708" s="24"/>
      <c r="AW708" s="24"/>
      <c r="AX708" s="24"/>
      <c r="AY708" s="24"/>
      <c r="AZ708" s="24"/>
    </row>
    <row r="709" ht="15.75" customHeight="1">
      <c r="A709" s="70"/>
      <c r="B709" s="71"/>
      <c r="C709" s="70"/>
      <c r="D709" s="72"/>
      <c r="E709" s="73"/>
      <c r="F709" s="73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  <c r="AA709" s="24"/>
      <c r="AB709" s="24"/>
      <c r="AC709" s="24"/>
      <c r="AD709" s="24"/>
      <c r="AE709" s="24"/>
      <c r="AF709" s="24"/>
      <c r="AG709" s="24"/>
      <c r="AH709" s="24"/>
      <c r="AI709" s="24"/>
      <c r="AJ709" s="24"/>
      <c r="AK709" s="24"/>
      <c r="AL709" s="24"/>
      <c r="AM709" s="24"/>
      <c r="AN709" s="24"/>
      <c r="AO709" s="24"/>
      <c r="AP709" s="24"/>
      <c r="AQ709" s="24"/>
      <c r="AR709" s="24"/>
      <c r="AS709" s="24"/>
      <c r="AT709" s="24"/>
      <c r="AU709" s="24"/>
      <c r="AV709" s="24"/>
      <c r="AW709" s="24"/>
      <c r="AX709" s="24"/>
      <c r="AY709" s="24"/>
      <c r="AZ709" s="24"/>
    </row>
    <row r="710" ht="15.75" customHeight="1">
      <c r="A710" s="70"/>
      <c r="B710" s="71"/>
      <c r="C710" s="70"/>
      <c r="D710" s="72"/>
      <c r="E710" s="73"/>
      <c r="F710" s="73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  <c r="AF710" s="24"/>
      <c r="AG710" s="24"/>
      <c r="AH710" s="24"/>
      <c r="AI710" s="24"/>
      <c r="AJ710" s="24"/>
      <c r="AK710" s="24"/>
      <c r="AL710" s="24"/>
      <c r="AM710" s="24"/>
      <c r="AN710" s="24"/>
      <c r="AO710" s="24"/>
      <c r="AP710" s="24"/>
      <c r="AQ710" s="24"/>
      <c r="AR710" s="24"/>
      <c r="AS710" s="24"/>
      <c r="AT710" s="24"/>
      <c r="AU710" s="24"/>
      <c r="AV710" s="24"/>
      <c r="AW710" s="24"/>
      <c r="AX710" s="24"/>
      <c r="AY710" s="24"/>
      <c r="AZ710" s="24"/>
    </row>
    <row r="711" ht="15.75" customHeight="1">
      <c r="A711" s="70"/>
      <c r="B711" s="71"/>
      <c r="C711" s="70"/>
      <c r="D711" s="72"/>
      <c r="E711" s="73"/>
      <c r="F711" s="73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  <c r="AA711" s="24"/>
      <c r="AB711" s="24"/>
      <c r="AC711" s="24"/>
      <c r="AD711" s="24"/>
      <c r="AE711" s="24"/>
      <c r="AF711" s="24"/>
      <c r="AG711" s="24"/>
      <c r="AH711" s="24"/>
      <c r="AI711" s="24"/>
      <c r="AJ711" s="24"/>
      <c r="AK711" s="24"/>
      <c r="AL711" s="24"/>
      <c r="AM711" s="24"/>
      <c r="AN711" s="24"/>
      <c r="AO711" s="24"/>
      <c r="AP711" s="24"/>
      <c r="AQ711" s="24"/>
      <c r="AR711" s="24"/>
      <c r="AS711" s="24"/>
      <c r="AT711" s="24"/>
      <c r="AU711" s="24"/>
      <c r="AV711" s="24"/>
      <c r="AW711" s="24"/>
      <c r="AX711" s="24"/>
      <c r="AY711" s="24"/>
      <c r="AZ711" s="24"/>
    </row>
    <row r="712" ht="15.75" customHeight="1">
      <c r="A712" s="70"/>
      <c r="B712" s="71"/>
      <c r="C712" s="70"/>
      <c r="D712" s="72"/>
      <c r="E712" s="73"/>
      <c r="F712" s="73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  <c r="AA712" s="24"/>
      <c r="AB712" s="24"/>
      <c r="AC712" s="24"/>
      <c r="AD712" s="24"/>
      <c r="AE712" s="24"/>
      <c r="AF712" s="24"/>
      <c r="AG712" s="24"/>
      <c r="AH712" s="24"/>
      <c r="AI712" s="24"/>
      <c r="AJ712" s="24"/>
      <c r="AK712" s="24"/>
      <c r="AL712" s="24"/>
      <c r="AM712" s="24"/>
      <c r="AN712" s="24"/>
      <c r="AO712" s="24"/>
      <c r="AP712" s="24"/>
      <c r="AQ712" s="24"/>
      <c r="AR712" s="24"/>
      <c r="AS712" s="24"/>
      <c r="AT712" s="24"/>
      <c r="AU712" s="24"/>
      <c r="AV712" s="24"/>
      <c r="AW712" s="24"/>
      <c r="AX712" s="24"/>
      <c r="AY712" s="24"/>
      <c r="AZ712" s="24"/>
    </row>
    <row r="713" ht="15.75" customHeight="1">
      <c r="A713" s="70"/>
      <c r="B713" s="71"/>
      <c r="C713" s="70"/>
      <c r="D713" s="72"/>
      <c r="E713" s="73"/>
      <c r="F713" s="73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  <c r="AA713" s="24"/>
      <c r="AB713" s="24"/>
      <c r="AC713" s="24"/>
      <c r="AD713" s="24"/>
      <c r="AE713" s="24"/>
      <c r="AF713" s="24"/>
      <c r="AG713" s="24"/>
      <c r="AH713" s="24"/>
      <c r="AI713" s="24"/>
      <c r="AJ713" s="24"/>
      <c r="AK713" s="24"/>
      <c r="AL713" s="24"/>
      <c r="AM713" s="24"/>
      <c r="AN713" s="24"/>
      <c r="AO713" s="24"/>
      <c r="AP713" s="24"/>
      <c r="AQ713" s="24"/>
      <c r="AR713" s="24"/>
      <c r="AS713" s="24"/>
      <c r="AT713" s="24"/>
      <c r="AU713" s="24"/>
      <c r="AV713" s="24"/>
      <c r="AW713" s="24"/>
      <c r="AX713" s="24"/>
      <c r="AY713" s="24"/>
      <c r="AZ713" s="24"/>
    </row>
    <row r="714" ht="15.75" customHeight="1">
      <c r="A714" s="70"/>
      <c r="B714" s="71"/>
      <c r="C714" s="70"/>
      <c r="D714" s="72"/>
      <c r="E714" s="73"/>
      <c r="F714" s="73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  <c r="AA714" s="24"/>
      <c r="AB714" s="24"/>
      <c r="AC714" s="24"/>
      <c r="AD714" s="24"/>
      <c r="AE714" s="24"/>
      <c r="AF714" s="24"/>
      <c r="AG714" s="24"/>
      <c r="AH714" s="24"/>
      <c r="AI714" s="24"/>
      <c r="AJ714" s="24"/>
      <c r="AK714" s="24"/>
      <c r="AL714" s="24"/>
      <c r="AM714" s="24"/>
      <c r="AN714" s="24"/>
      <c r="AO714" s="24"/>
      <c r="AP714" s="24"/>
      <c r="AQ714" s="24"/>
      <c r="AR714" s="24"/>
      <c r="AS714" s="24"/>
      <c r="AT714" s="24"/>
      <c r="AU714" s="24"/>
      <c r="AV714" s="24"/>
      <c r="AW714" s="24"/>
      <c r="AX714" s="24"/>
      <c r="AY714" s="24"/>
      <c r="AZ714" s="24"/>
    </row>
    <row r="715" ht="15.75" customHeight="1">
      <c r="A715" s="70"/>
      <c r="B715" s="71"/>
      <c r="C715" s="70"/>
      <c r="D715" s="72"/>
      <c r="E715" s="73"/>
      <c r="F715" s="73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  <c r="AA715" s="24"/>
      <c r="AB715" s="24"/>
      <c r="AC715" s="24"/>
      <c r="AD715" s="24"/>
      <c r="AE715" s="24"/>
      <c r="AF715" s="24"/>
      <c r="AG715" s="24"/>
      <c r="AH715" s="24"/>
      <c r="AI715" s="24"/>
      <c r="AJ715" s="24"/>
      <c r="AK715" s="24"/>
      <c r="AL715" s="24"/>
      <c r="AM715" s="24"/>
      <c r="AN715" s="24"/>
      <c r="AO715" s="24"/>
      <c r="AP715" s="24"/>
      <c r="AQ715" s="24"/>
      <c r="AR715" s="24"/>
      <c r="AS715" s="24"/>
      <c r="AT715" s="24"/>
      <c r="AU715" s="24"/>
      <c r="AV715" s="24"/>
      <c r="AW715" s="24"/>
      <c r="AX715" s="24"/>
      <c r="AY715" s="24"/>
      <c r="AZ715" s="24"/>
    </row>
    <row r="716" ht="15.75" customHeight="1">
      <c r="A716" s="70"/>
      <c r="B716" s="71"/>
      <c r="C716" s="70"/>
      <c r="D716" s="72"/>
      <c r="E716" s="73"/>
      <c r="F716" s="73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  <c r="AA716" s="24"/>
      <c r="AB716" s="24"/>
      <c r="AC716" s="24"/>
      <c r="AD716" s="24"/>
      <c r="AE716" s="24"/>
      <c r="AF716" s="24"/>
      <c r="AG716" s="24"/>
      <c r="AH716" s="24"/>
      <c r="AI716" s="24"/>
      <c r="AJ716" s="24"/>
      <c r="AK716" s="24"/>
      <c r="AL716" s="24"/>
      <c r="AM716" s="24"/>
      <c r="AN716" s="24"/>
      <c r="AO716" s="24"/>
      <c r="AP716" s="24"/>
      <c r="AQ716" s="24"/>
      <c r="AR716" s="24"/>
      <c r="AS716" s="24"/>
      <c r="AT716" s="24"/>
      <c r="AU716" s="24"/>
      <c r="AV716" s="24"/>
      <c r="AW716" s="24"/>
      <c r="AX716" s="24"/>
      <c r="AY716" s="24"/>
      <c r="AZ716" s="24"/>
    </row>
    <row r="717" ht="15.75" customHeight="1">
      <c r="A717" s="70"/>
      <c r="B717" s="71"/>
      <c r="C717" s="70"/>
      <c r="D717" s="72"/>
      <c r="E717" s="73"/>
      <c r="F717" s="73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  <c r="AA717" s="24"/>
      <c r="AB717" s="24"/>
      <c r="AC717" s="24"/>
      <c r="AD717" s="24"/>
      <c r="AE717" s="24"/>
      <c r="AF717" s="24"/>
      <c r="AG717" s="24"/>
      <c r="AH717" s="24"/>
      <c r="AI717" s="24"/>
      <c r="AJ717" s="24"/>
      <c r="AK717" s="24"/>
      <c r="AL717" s="24"/>
      <c r="AM717" s="24"/>
      <c r="AN717" s="24"/>
      <c r="AO717" s="24"/>
      <c r="AP717" s="24"/>
      <c r="AQ717" s="24"/>
      <c r="AR717" s="24"/>
      <c r="AS717" s="24"/>
      <c r="AT717" s="24"/>
      <c r="AU717" s="24"/>
      <c r="AV717" s="24"/>
      <c r="AW717" s="24"/>
      <c r="AX717" s="24"/>
      <c r="AY717" s="24"/>
      <c r="AZ717" s="24"/>
    </row>
    <row r="718" ht="15.75" customHeight="1">
      <c r="A718" s="70"/>
      <c r="B718" s="71"/>
      <c r="C718" s="70"/>
      <c r="D718" s="72"/>
      <c r="E718" s="73"/>
      <c r="F718" s="73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  <c r="AA718" s="24"/>
      <c r="AB718" s="24"/>
      <c r="AC718" s="24"/>
      <c r="AD718" s="24"/>
      <c r="AE718" s="24"/>
      <c r="AF718" s="24"/>
      <c r="AG718" s="24"/>
      <c r="AH718" s="24"/>
      <c r="AI718" s="24"/>
      <c r="AJ718" s="24"/>
      <c r="AK718" s="24"/>
      <c r="AL718" s="24"/>
      <c r="AM718" s="24"/>
      <c r="AN718" s="24"/>
      <c r="AO718" s="24"/>
      <c r="AP718" s="24"/>
      <c r="AQ718" s="24"/>
      <c r="AR718" s="24"/>
      <c r="AS718" s="24"/>
      <c r="AT718" s="24"/>
      <c r="AU718" s="24"/>
      <c r="AV718" s="24"/>
      <c r="AW718" s="24"/>
      <c r="AX718" s="24"/>
      <c r="AY718" s="24"/>
      <c r="AZ718" s="24"/>
    </row>
    <row r="719" ht="15.75" customHeight="1">
      <c r="A719" s="70"/>
      <c r="B719" s="71"/>
      <c r="C719" s="70"/>
      <c r="D719" s="72"/>
      <c r="E719" s="73"/>
      <c r="F719" s="73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  <c r="AA719" s="24"/>
      <c r="AB719" s="24"/>
      <c r="AC719" s="24"/>
      <c r="AD719" s="24"/>
      <c r="AE719" s="24"/>
      <c r="AF719" s="24"/>
      <c r="AG719" s="24"/>
      <c r="AH719" s="24"/>
      <c r="AI719" s="24"/>
      <c r="AJ719" s="24"/>
      <c r="AK719" s="24"/>
      <c r="AL719" s="24"/>
      <c r="AM719" s="24"/>
      <c r="AN719" s="24"/>
      <c r="AO719" s="24"/>
      <c r="AP719" s="24"/>
      <c r="AQ719" s="24"/>
      <c r="AR719" s="24"/>
      <c r="AS719" s="24"/>
      <c r="AT719" s="24"/>
      <c r="AU719" s="24"/>
      <c r="AV719" s="24"/>
      <c r="AW719" s="24"/>
      <c r="AX719" s="24"/>
      <c r="AY719" s="24"/>
      <c r="AZ719" s="24"/>
    </row>
    <row r="720" ht="15.75" customHeight="1">
      <c r="A720" s="70"/>
      <c r="B720" s="71"/>
      <c r="C720" s="70"/>
      <c r="D720" s="72"/>
      <c r="E720" s="73"/>
      <c r="F720" s="73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  <c r="AA720" s="24"/>
      <c r="AB720" s="24"/>
      <c r="AC720" s="24"/>
      <c r="AD720" s="24"/>
      <c r="AE720" s="24"/>
      <c r="AF720" s="24"/>
      <c r="AG720" s="24"/>
      <c r="AH720" s="24"/>
      <c r="AI720" s="24"/>
      <c r="AJ720" s="24"/>
      <c r="AK720" s="24"/>
      <c r="AL720" s="24"/>
      <c r="AM720" s="24"/>
      <c r="AN720" s="24"/>
      <c r="AO720" s="24"/>
      <c r="AP720" s="24"/>
      <c r="AQ720" s="24"/>
      <c r="AR720" s="24"/>
      <c r="AS720" s="24"/>
      <c r="AT720" s="24"/>
      <c r="AU720" s="24"/>
      <c r="AV720" s="24"/>
      <c r="AW720" s="24"/>
      <c r="AX720" s="24"/>
      <c r="AY720" s="24"/>
      <c r="AZ720" s="24"/>
    </row>
    <row r="721" ht="15.75" customHeight="1">
      <c r="A721" s="70"/>
      <c r="B721" s="71"/>
      <c r="C721" s="70"/>
      <c r="D721" s="72"/>
      <c r="E721" s="73"/>
      <c r="F721" s="73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  <c r="AA721" s="24"/>
      <c r="AB721" s="24"/>
      <c r="AC721" s="24"/>
      <c r="AD721" s="24"/>
      <c r="AE721" s="24"/>
      <c r="AF721" s="24"/>
      <c r="AG721" s="24"/>
      <c r="AH721" s="24"/>
      <c r="AI721" s="24"/>
      <c r="AJ721" s="24"/>
      <c r="AK721" s="24"/>
      <c r="AL721" s="24"/>
      <c r="AM721" s="24"/>
      <c r="AN721" s="24"/>
      <c r="AO721" s="24"/>
      <c r="AP721" s="24"/>
      <c r="AQ721" s="24"/>
      <c r="AR721" s="24"/>
      <c r="AS721" s="24"/>
      <c r="AT721" s="24"/>
      <c r="AU721" s="24"/>
      <c r="AV721" s="24"/>
      <c r="AW721" s="24"/>
      <c r="AX721" s="24"/>
      <c r="AY721" s="24"/>
      <c r="AZ721" s="24"/>
    </row>
    <row r="722" ht="15.75" customHeight="1">
      <c r="A722" s="70"/>
      <c r="B722" s="71"/>
      <c r="C722" s="70"/>
      <c r="D722" s="72"/>
      <c r="E722" s="73"/>
      <c r="F722" s="73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  <c r="AA722" s="24"/>
      <c r="AB722" s="24"/>
      <c r="AC722" s="24"/>
      <c r="AD722" s="24"/>
      <c r="AE722" s="24"/>
      <c r="AF722" s="24"/>
      <c r="AG722" s="24"/>
      <c r="AH722" s="24"/>
      <c r="AI722" s="24"/>
      <c r="AJ722" s="24"/>
      <c r="AK722" s="24"/>
      <c r="AL722" s="24"/>
      <c r="AM722" s="24"/>
      <c r="AN722" s="24"/>
      <c r="AO722" s="24"/>
      <c r="AP722" s="24"/>
      <c r="AQ722" s="24"/>
      <c r="AR722" s="24"/>
      <c r="AS722" s="24"/>
      <c r="AT722" s="24"/>
      <c r="AU722" s="24"/>
      <c r="AV722" s="24"/>
      <c r="AW722" s="24"/>
      <c r="AX722" s="24"/>
      <c r="AY722" s="24"/>
      <c r="AZ722" s="24"/>
    </row>
    <row r="723" ht="15.75" customHeight="1">
      <c r="A723" s="70"/>
      <c r="B723" s="71"/>
      <c r="C723" s="70"/>
      <c r="D723" s="72"/>
      <c r="E723" s="73"/>
      <c r="F723" s="73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  <c r="AA723" s="24"/>
      <c r="AB723" s="24"/>
      <c r="AC723" s="24"/>
      <c r="AD723" s="24"/>
      <c r="AE723" s="24"/>
      <c r="AF723" s="24"/>
      <c r="AG723" s="24"/>
      <c r="AH723" s="24"/>
      <c r="AI723" s="24"/>
      <c r="AJ723" s="24"/>
      <c r="AK723" s="24"/>
      <c r="AL723" s="24"/>
      <c r="AM723" s="24"/>
      <c r="AN723" s="24"/>
      <c r="AO723" s="24"/>
      <c r="AP723" s="24"/>
      <c r="AQ723" s="24"/>
      <c r="AR723" s="24"/>
      <c r="AS723" s="24"/>
      <c r="AT723" s="24"/>
      <c r="AU723" s="24"/>
      <c r="AV723" s="24"/>
      <c r="AW723" s="24"/>
      <c r="AX723" s="24"/>
      <c r="AY723" s="24"/>
      <c r="AZ723" s="24"/>
    </row>
    <row r="724" ht="15.75" customHeight="1">
      <c r="A724" s="70"/>
      <c r="B724" s="71"/>
      <c r="C724" s="70"/>
      <c r="D724" s="72"/>
      <c r="E724" s="73"/>
      <c r="F724" s="73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  <c r="AA724" s="24"/>
      <c r="AB724" s="24"/>
      <c r="AC724" s="24"/>
      <c r="AD724" s="24"/>
      <c r="AE724" s="24"/>
      <c r="AF724" s="24"/>
      <c r="AG724" s="24"/>
      <c r="AH724" s="24"/>
      <c r="AI724" s="24"/>
      <c r="AJ724" s="24"/>
      <c r="AK724" s="24"/>
      <c r="AL724" s="24"/>
      <c r="AM724" s="24"/>
      <c r="AN724" s="24"/>
      <c r="AO724" s="24"/>
      <c r="AP724" s="24"/>
      <c r="AQ724" s="24"/>
      <c r="AR724" s="24"/>
      <c r="AS724" s="24"/>
      <c r="AT724" s="24"/>
      <c r="AU724" s="24"/>
      <c r="AV724" s="24"/>
      <c r="AW724" s="24"/>
      <c r="AX724" s="24"/>
      <c r="AY724" s="24"/>
      <c r="AZ724" s="24"/>
    </row>
    <row r="725" ht="15.75" customHeight="1">
      <c r="A725" s="70"/>
      <c r="B725" s="71"/>
      <c r="C725" s="70"/>
      <c r="D725" s="72"/>
      <c r="E725" s="73"/>
      <c r="F725" s="73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  <c r="AA725" s="24"/>
      <c r="AB725" s="24"/>
      <c r="AC725" s="24"/>
      <c r="AD725" s="24"/>
      <c r="AE725" s="24"/>
      <c r="AF725" s="24"/>
      <c r="AG725" s="24"/>
      <c r="AH725" s="24"/>
      <c r="AI725" s="24"/>
      <c r="AJ725" s="24"/>
      <c r="AK725" s="24"/>
      <c r="AL725" s="24"/>
      <c r="AM725" s="24"/>
      <c r="AN725" s="24"/>
      <c r="AO725" s="24"/>
      <c r="AP725" s="24"/>
      <c r="AQ725" s="24"/>
      <c r="AR725" s="24"/>
      <c r="AS725" s="24"/>
      <c r="AT725" s="24"/>
      <c r="AU725" s="24"/>
      <c r="AV725" s="24"/>
      <c r="AW725" s="24"/>
      <c r="AX725" s="24"/>
      <c r="AY725" s="24"/>
      <c r="AZ725" s="24"/>
    </row>
    <row r="726" ht="15.75" customHeight="1">
      <c r="A726" s="70"/>
      <c r="B726" s="71"/>
      <c r="C726" s="70"/>
      <c r="D726" s="72"/>
      <c r="E726" s="73"/>
      <c r="F726" s="73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  <c r="AA726" s="24"/>
      <c r="AB726" s="24"/>
      <c r="AC726" s="24"/>
      <c r="AD726" s="24"/>
      <c r="AE726" s="24"/>
      <c r="AF726" s="24"/>
      <c r="AG726" s="24"/>
      <c r="AH726" s="24"/>
      <c r="AI726" s="24"/>
      <c r="AJ726" s="24"/>
      <c r="AK726" s="24"/>
      <c r="AL726" s="24"/>
      <c r="AM726" s="24"/>
      <c r="AN726" s="24"/>
      <c r="AO726" s="24"/>
      <c r="AP726" s="24"/>
      <c r="AQ726" s="24"/>
      <c r="AR726" s="24"/>
      <c r="AS726" s="24"/>
      <c r="AT726" s="24"/>
      <c r="AU726" s="24"/>
      <c r="AV726" s="24"/>
      <c r="AW726" s="24"/>
      <c r="AX726" s="24"/>
      <c r="AY726" s="24"/>
      <c r="AZ726" s="24"/>
    </row>
    <row r="727" ht="15.75" customHeight="1">
      <c r="A727" s="70"/>
      <c r="B727" s="71"/>
      <c r="C727" s="70"/>
      <c r="D727" s="72"/>
      <c r="E727" s="73"/>
      <c r="F727" s="73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  <c r="AA727" s="24"/>
      <c r="AB727" s="24"/>
      <c r="AC727" s="24"/>
      <c r="AD727" s="24"/>
      <c r="AE727" s="24"/>
      <c r="AF727" s="24"/>
      <c r="AG727" s="24"/>
      <c r="AH727" s="24"/>
      <c r="AI727" s="24"/>
      <c r="AJ727" s="24"/>
      <c r="AK727" s="24"/>
      <c r="AL727" s="24"/>
      <c r="AM727" s="24"/>
      <c r="AN727" s="24"/>
      <c r="AO727" s="24"/>
      <c r="AP727" s="24"/>
      <c r="AQ727" s="24"/>
      <c r="AR727" s="24"/>
      <c r="AS727" s="24"/>
      <c r="AT727" s="24"/>
      <c r="AU727" s="24"/>
      <c r="AV727" s="24"/>
      <c r="AW727" s="24"/>
      <c r="AX727" s="24"/>
      <c r="AY727" s="24"/>
      <c r="AZ727" s="24"/>
    </row>
    <row r="728" ht="15.75" customHeight="1">
      <c r="A728" s="70"/>
      <c r="B728" s="71"/>
      <c r="C728" s="70"/>
      <c r="D728" s="72"/>
      <c r="E728" s="73"/>
      <c r="F728" s="73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  <c r="AF728" s="24"/>
      <c r="AG728" s="24"/>
      <c r="AH728" s="24"/>
      <c r="AI728" s="24"/>
      <c r="AJ728" s="24"/>
      <c r="AK728" s="24"/>
      <c r="AL728" s="24"/>
      <c r="AM728" s="24"/>
      <c r="AN728" s="24"/>
      <c r="AO728" s="24"/>
      <c r="AP728" s="24"/>
      <c r="AQ728" s="24"/>
      <c r="AR728" s="24"/>
      <c r="AS728" s="24"/>
      <c r="AT728" s="24"/>
      <c r="AU728" s="24"/>
      <c r="AV728" s="24"/>
      <c r="AW728" s="24"/>
      <c r="AX728" s="24"/>
      <c r="AY728" s="24"/>
      <c r="AZ728" s="24"/>
    </row>
    <row r="729" ht="15.75" customHeight="1">
      <c r="A729" s="70"/>
      <c r="B729" s="71"/>
      <c r="C729" s="70"/>
      <c r="D729" s="72"/>
      <c r="E729" s="73"/>
      <c r="F729" s="73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  <c r="AA729" s="24"/>
      <c r="AB729" s="24"/>
      <c r="AC729" s="24"/>
      <c r="AD729" s="24"/>
      <c r="AE729" s="24"/>
      <c r="AF729" s="24"/>
      <c r="AG729" s="24"/>
      <c r="AH729" s="24"/>
      <c r="AI729" s="24"/>
      <c r="AJ729" s="24"/>
      <c r="AK729" s="24"/>
      <c r="AL729" s="24"/>
      <c r="AM729" s="24"/>
      <c r="AN729" s="24"/>
      <c r="AO729" s="24"/>
      <c r="AP729" s="24"/>
      <c r="AQ729" s="24"/>
      <c r="AR729" s="24"/>
      <c r="AS729" s="24"/>
      <c r="AT729" s="24"/>
      <c r="AU729" s="24"/>
      <c r="AV729" s="24"/>
      <c r="AW729" s="24"/>
      <c r="AX729" s="24"/>
      <c r="AY729" s="24"/>
      <c r="AZ729" s="24"/>
    </row>
    <row r="730" ht="15.75" customHeight="1">
      <c r="A730" s="70"/>
      <c r="B730" s="71"/>
      <c r="C730" s="70"/>
      <c r="D730" s="72"/>
      <c r="E730" s="73"/>
      <c r="F730" s="73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  <c r="AA730" s="24"/>
      <c r="AB730" s="24"/>
      <c r="AC730" s="24"/>
      <c r="AD730" s="24"/>
      <c r="AE730" s="24"/>
      <c r="AF730" s="24"/>
      <c r="AG730" s="24"/>
      <c r="AH730" s="24"/>
      <c r="AI730" s="24"/>
      <c r="AJ730" s="24"/>
      <c r="AK730" s="24"/>
      <c r="AL730" s="24"/>
      <c r="AM730" s="24"/>
      <c r="AN730" s="24"/>
      <c r="AO730" s="24"/>
      <c r="AP730" s="24"/>
      <c r="AQ730" s="24"/>
      <c r="AR730" s="24"/>
      <c r="AS730" s="24"/>
      <c r="AT730" s="24"/>
      <c r="AU730" s="24"/>
      <c r="AV730" s="24"/>
      <c r="AW730" s="24"/>
      <c r="AX730" s="24"/>
      <c r="AY730" s="24"/>
      <c r="AZ730" s="24"/>
    </row>
    <row r="731" ht="15.75" customHeight="1">
      <c r="A731" s="70"/>
      <c r="B731" s="71"/>
      <c r="C731" s="70"/>
      <c r="D731" s="72"/>
      <c r="E731" s="73"/>
      <c r="F731" s="73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  <c r="AA731" s="24"/>
      <c r="AB731" s="24"/>
      <c r="AC731" s="24"/>
      <c r="AD731" s="24"/>
      <c r="AE731" s="24"/>
      <c r="AF731" s="24"/>
      <c r="AG731" s="24"/>
      <c r="AH731" s="24"/>
      <c r="AI731" s="24"/>
      <c r="AJ731" s="24"/>
      <c r="AK731" s="24"/>
      <c r="AL731" s="24"/>
      <c r="AM731" s="24"/>
      <c r="AN731" s="24"/>
      <c r="AO731" s="24"/>
      <c r="AP731" s="24"/>
      <c r="AQ731" s="24"/>
      <c r="AR731" s="24"/>
      <c r="AS731" s="24"/>
      <c r="AT731" s="24"/>
      <c r="AU731" s="24"/>
      <c r="AV731" s="24"/>
      <c r="AW731" s="24"/>
      <c r="AX731" s="24"/>
      <c r="AY731" s="24"/>
      <c r="AZ731" s="24"/>
    </row>
    <row r="732" ht="15.75" customHeight="1">
      <c r="A732" s="70"/>
      <c r="B732" s="71"/>
      <c r="C732" s="70"/>
      <c r="D732" s="72"/>
      <c r="E732" s="73"/>
      <c r="F732" s="73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  <c r="AA732" s="24"/>
      <c r="AB732" s="24"/>
      <c r="AC732" s="24"/>
      <c r="AD732" s="24"/>
      <c r="AE732" s="24"/>
      <c r="AF732" s="24"/>
      <c r="AG732" s="24"/>
      <c r="AH732" s="24"/>
      <c r="AI732" s="24"/>
      <c r="AJ732" s="24"/>
      <c r="AK732" s="24"/>
      <c r="AL732" s="24"/>
      <c r="AM732" s="24"/>
      <c r="AN732" s="24"/>
      <c r="AO732" s="24"/>
      <c r="AP732" s="24"/>
      <c r="AQ732" s="24"/>
      <c r="AR732" s="24"/>
      <c r="AS732" s="24"/>
      <c r="AT732" s="24"/>
      <c r="AU732" s="24"/>
      <c r="AV732" s="24"/>
      <c r="AW732" s="24"/>
      <c r="AX732" s="24"/>
      <c r="AY732" s="24"/>
      <c r="AZ732" s="24"/>
    </row>
    <row r="733" ht="15.75" customHeight="1">
      <c r="A733" s="70"/>
      <c r="B733" s="71"/>
      <c r="C733" s="70"/>
      <c r="D733" s="72"/>
      <c r="E733" s="73"/>
      <c r="F733" s="73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  <c r="AF733" s="24"/>
      <c r="AG733" s="24"/>
      <c r="AH733" s="24"/>
      <c r="AI733" s="24"/>
      <c r="AJ733" s="24"/>
      <c r="AK733" s="24"/>
      <c r="AL733" s="24"/>
      <c r="AM733" s="24"/>
      <c r="AN733" s="24"/>
      <c r="AO733" s="24"/>
      <c r="AP733" s="24"/>
      <c r="AQ733" s="24"/>
      <c r="AR733" s="24"/>
      <c r="AS733" s="24"/>
      <c r="AT733" s="24"/>
      <c r="AU733" s="24"/>
      <c r="AV733" s="24"/>
      <c r="AW733" s="24"/>
      <c r="AX733" s="24"/>
      <c r="AY733" s="24"/>
      <c r="AZ733" s="24"/>
    </row>
    <row r="734" ht="15.75" customHeight="1">
      <c r="A734" s="70"/>
      <c r="B734" s="71"/>
      <c r="C734" s="70"/>
      <c r="D734" s="72"/>
      <c r="E734" s="73"/>
      <c r="F734" s="73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  <c r="AF734" s="24"/>
      <c r="AG734" s="24"/>
      <c r="AH734" s="24"/>
      <c r="AI734" s="24"/>
      <c r="AJ734" s="24"/>
      <c r="AK734" s="24"/>
      <c r="AL734" s="24"/>
      <c r="AM734" s="24"/>
      <c r="AN734" s="24"/>
      <c r="AO734" s="24"/>
      <c r="AP734" s="24"/>
      <c r="AQ734" s="24"/>
      <c r="AR734" s="24"/>
      <c r="AS734" s="24"/>
      <c r="AT734" s="24"/>
      <c r="AU734" s="24"/>
      <c r="AV734" s="24"/>
      <c r="AW734" s="24"/>
      <c r="AX734" s="24"/>
      <c r="AY734" s="24"/>
      <c r="AZ734" s="24"/>
    </row>
    <row r="735" ht="15.75" customHeight="1">
      <c r="A735" s="70"/>
      <c r="B735" s="71"/>
      <c r="C735" s="70"/>
      <c r="D735" s="72"/>
      <c r="E735" s="73"/>
      <c r="F735" s="73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  <c r="AF735" s="24"/>
      <c r="AG735" s="24"/>
      <c r="AH735" s="24"/>
      <c r="AI735" s="24"/>
      <c r="AJ735" s="24"/>
      <c r="AK735" s="24"/>
      <c r="AL735" s="24"/>
      <c r="AM735" s="24"/>
      <c r="AN735" s="24"/>
      <c r="AO735" s="24"/>
      <c r="AP735" s="24"/>
      <c r="AQ735" s="24"/>
      <c r="AR735" s="24"/>
      <c r="AS735" s="24"/>
      <c r="AT735" s="24"/>
      <c r="AU735" s="24"/>
      <c r="AV735" s="24"/>
      <c r="AW735" s="24"/>
      <c r="AX735" s="24"/>
      <c r="AY735" s="24"/>
      <c r="AZ735" s="24"/>
    </row>
    <row r="736" ht="15.75" customHeight="1">
      <c r="A736" s="70"/>
      <c r="B736" s="71"/>
      <c r="C736" s="70"/>
      <c r="D736" s="72"/>
      <c r="E736" s="73"/>
      <c r="F736" s="73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  <c r="AF736" s="24"/>
      <c r="AG736" s="24"/>
      <c r="AH736" s="24"/>
      <c r="AI736" s="24"/>
      <c r="AJ736" s="24"/>
      <c r="AK736" s="24"/>
      <c r="AL736" s="24"/>
      <c r="AM736" s="24"/>
      <c r="AN736" s="24"/>
      <c r="AO736" s="24"/>
      <c r="AP736" s="24"/>
      <c r="AQ736" s="24"/>
      <c r="AR736" s="24"/>
      <c r="AS736" s="24"/>
      <c r="AT736" s="24"/>
      <c r="AU736" s="24"/>
      <c r="AV736" s="24"/>
      <c r="AW736" s="24"/>
      <c r="AX736" s="24"/>
      <c r="AY736" s="24"/>
      <c r="AZ736" s="24"/>
    </row>
    <row r="737" ht="15.75" customHeight="1">
      <c r="A737" s="70"/>
      <c r="B737" s="71"/>
      <c r="C737" s="70"/>
      <c r="D737" s="72"/>
      <c r="E737" s="73"/>
      <c r="F737" s="73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  <c r="AF737" s="24"/>
      <c r="AG737" s="24"/>
      <c r="AH737" s="24"/>
      <c r="AI737" s="24"/>
      <c r="AJ737" s="24"/>
      <c r="AK737" s="24"/>
      <c r="AL737" s="24"/>
      <c r="AM737" s="24"/>
      <c r="AN737" s="24"/>
      <c r="AO737" s="24"/>
      <c r="AP737" s="24"/>
      <c r="AQ737" s="24"/>
      <c r="AR737" s="24"/>
      <c r="AS737" s="24"/>
      <c r="AT737" s="24"/>
      <c r="AU737" s="24"/>
      <c r="AV737" s="24"/>
      <c r="AW737" s="24"/>
      <c r="AX737" s="24"/>
      <c r="AY737" s="24"/>
      <c r="AZ737" s="24"/>
    </row>
    <row r="738" ht="15.75" customHeight="1">
      <c r="A738" s="70"/>
      <c r="B738" s="71"/>
      <c r="C738" s="70"/>
      <c r="D738" s="72"/>
      <c r="E738" s="73"/>
      <c r="F738" s="73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  <c r="AF738" s="24"/>
      <c r="AG738" s="24"/>
      <c r="AH738" s="24"/>
      <c r="AI738" s="24"/>
      <c r="AJ738" s="24"/>
      <c r="AK738" s="24"/>
      <c r="AL738" s="24"/>
      <c r="AM738" s="24"/>
      <c r="AN738" s="24"/>
      <c r="AO738" s="24"/>
      <c r="AP738" s="24"/>
      <c r="AQ738" s="24"/>
      <c r="AR738" s="24"/>
      <c r="AS738" s="24"/>
      <c r="AT738" s="24"/>
      <c r="AU738" s="24"/>
      <c r="AV738" s="24"/>
      <c r="AW738" s="24"/>
      <c r="AX738" s="24"/>
      <c r="AY738" s="24"/>
      <c r="AZ738" s="24"/>
    </row>
    <row r="739" ht="15.75" customHeight="1">
      <c r="A739" s="70"/>
      <c r="B739" s="71"/>
      <c r="C739" s="70"/>
      <c r="D739" s="72"/>
      <c r="E739" s="73"/>
      <c r="F739" s="73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  <c r="AA739" s="24"/>
      <c r="AB739" s="24"/>
      <c r="AC739" s="24"/>
      <c r="AD739" s="24"/>
      <c r="AE739" s="24"/>
      <c r="AF739" s="24"/>
      <c r="AG739" s="24"/>
      <c r="AH739" s="24"/>
      <c r="AI739" s="24"/>
      <c r="AJ739" s="24"/>
      <c r="AK739" s="24"/>
      <c r="AL739" s="24"/>
      <c r="AM739" s="24"/>
      <c r="AN739" s="24"/>
      <c r="AO739" s="24"/>
      <c r="AP739" s="24"/>
      <c r="AQ739" s="24"/>
      <c r="AR739" s="24"/>
      <c r="AS739" s="24"/>
      <c r="AT739" s="24"/>
      <c r="AU739" s="24"/>
      <c r="AV739" s="24"/>
      <c r="AW739" s="24"/>
      <c r="AX739" s="24"/>
      <c r="AY739" s="24"/>
      <c r="AZ739" s="24"/>
    </row>
    <row r="740" ht="15.75" customHeight="1">
      <c r="A740" s="70"/>
      <c r="B740" s="71"/>
      <c r="C740" s="70"/>
      <c r="D740" s="72"/>
      <c r="E740" s="73"/>
      <c r="F740" s="73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  <c r="AA740" s="24"/>
      <c r="AB740" s="24"/>
      <c r="AC740" s="24"/>
      <c r="AD740" s="24"/>
      <c r="AE740" s="24"/>
      <c r="AF740" s="24"/>
      <c r="AG740" s="24"/>
      <c r="AH740" s="24"/>
      <c r="AI740" s="24"/>
      <c r="AJ740" s="24"/>
      <c r="AK740" s="24"/>
      <c r="AL740" s="24"/>
      <c r="AM740" s="24"/>
      <c r="AN740" s="24"/>
      <c r="AO740" s="24"/>
      <c r="AP740" s="24"/>
      <c r="AQ740" s="24"/>
      <c r="AR740" s="24"/>
      <c r="AS740" s="24"/>
      <c r="AT740" s="24"/>
      <c r="AU740" s="24"/>
      <c r="AV740" s="24"/>
      <c r="AW740" s="24"/>
      <c r="AX740" s="24"/>
      <c r="AY740" s="24"/>
      <c r="AZ740" s="24"/>
    </row>
    <row r="741" ht="15.75" customHeight="1">
      <c r="A741" s="70"/>
      <c r="B741" s="71"/>
      <c r="C741" s="70"/>
      <c r="D741" s="72"/>
      <c r="E741" s="73"/>
      <c r="F741" s="73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  <c r="AA741" s="24"/>
      <c r="AB741" s="24"/>
      <c r="AC741" s="24"/>
      <c r="AD741" s="24"/>
      <c r="AE741" s="24"/>
      <c r="AF741" s="24"/>
      <c r="AG741" s="24"/>
      <c r="AH741" s="24"/>
      <c r="AI741" s="24"/>
      <c r="AJ741" s="24"/>
      <c r="AK741" s="24"/>
      <c r="AL741" s="24"/>
      <c r="AM741" s="24"/>
      <c r="AN741" s="24"/>
      <c r="AO741" s="24"/>
      <c r="AP741" s="24"/>
      <c r="AQ741" s="24"/>
      <c r="AR741" s="24"/>
      <c r="AS741" s="24"/>
      <c r="AT741" s="24"/>
      <c r="AU741" s="24"/>
      <c r="AV741" s="24"/>
      <c r="AW741" s="24"/>
      <c r="AX741" s="24"/>
      <c r="AY741" s="24"/>
      <c r="AZ741" s="24"/>
    </row>
    <row r="742" ht="15.75" customHeight="1">
      <c r="A742" s="70"/>
      <c r="B742" s="71"/>
      <c r="C742" s="70"/>
      <c r="D742" s="72"/>
      <c r="E742" s="73"/>
      <c r="F742" s="73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  <c r="AA742" s="24"/>
      <c r="AB742" s="24"/>
      <c r="AC742" s="24"/>
      <c r="AD742" s="24"/>
      <c r="AE742" s="24"/>
      <c r="AF742" s="24"/>
      <c r="AG742" s="24"/>
      <c r="AH742" s="24"/>
      <c r="AI742" s="24"/>
      <c r="AJ742" s="24"/>
      <c r="AK742" s="24"/>
      <c r="AL742" s="24"/>
      <c r="AM742" s="24"/>
      <c r="AN742" s="24"/>
      <c r="AO742" s="24"/>
      <c r="AP742" s="24"/>
      <c r="AQ742" s="24"/>
      <c r="AR742" s="24"/>
      <c r="AS742" s="24"/>
      <c r="AT742" s="24"/>
      <c r="AU742" s="24"/>
      <c r="AV742" s="24"/>
      <c r="AW742" s="24"/>
      <c r="AX742" s="24"/>
      <c r="AY742" s="24"/>
      <c r="AZ742" s="24"/>
    </row>
    <row r="743" ht="15.75" customHeight="1">
      <c r="A743" s="70"/>
      <c r="B743" s="71"/>
      <c r="C743" s="70"/>
      <c r="D743" s="72"/>
      <c r="E743" s="73"/>
      <c r="F743" s="73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  <c r="AA743" s="24"/>
      <c r="AB743" s="24"/>
      <c r="AC743" s="24"/>
      <c r="AD743" s="24"/>
      <c r="AE743" s="24"/>
      <c r="AF743" s="24"/>
      <c r="AG743" s="24"/>
      <c r="AH743" s="24"/>
      <c r="AI743" s="24"/>
      <c r="AJ743" s="24"/>
      <c r="AK743" s="24"/>
      <c r="AL743" s="24"/>
      <c r="AM743" s="24"/>
      <c r="AN743" s="24"/>
      <c r="AO743" s="24"/>
      <c r="AP743" s="24"/>
      <c r="AQ743" s="24"/>
      <c r="AR743" s="24"/>
      <c r="AS743" s="24"/>
      <c r="AT743" s="24"/>
      <c r="AU743" s="24"/>
      <c r="AV743" s="24"/>
      <c r="AW743" s="24"/>
      <c r="AX743" s="24"/>
      <c r="AY743" s="24"/>
      <c r="AZ743" s="24"/>
    </row>
    <row r="744" ht="15.75" customHeight="1">
      <c r="A744" s="70"/>
      <c r="B744" s="71"/>
      <c r="C744" s="70"/>
      <c r="D744" s="72"/>
      <c r="E744" s="73"/>
      <c r="F744" s="73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  <c r="AA744" s="24"/>
      <c r="AB744" s="24"/>
      <c r="AC744" s="24"/>
      <c r="AD744" s="24"/>
      <c r="AE744" s="24"/>
      <c r="AF744" s="24"/>
      <c r="AG744" s="24"/>
      <c r="AH744" s="24"/>
      <c r="AI744" s="24"/>
      <c r="AJ744" s="24"/>
      <c r="AK744" s="24"/>
      <c r="AL744" s="24"/>
      <c r="AM744" s="24"/>
      <c r="AN744" s="24"/>
      <c r="AO744" s="24"/>
      <c r="AP744" s="24"/>
      <c r="AQ744" s="24"/>
      <c r="AR744" s="24"/>
      <c r="AS744" s="24"/>
      <c r="AT744" s="24"/>
      <c r="AU744" s="24"/>
      <c r="AV744" s="24"/>
      <c r="AW744" s="24"/>
      <c r="AX744" s="24"/>
      <c r="AY744" s="24"/>
      <c r="AZ744" s="24"/>
    </row>
    <row r="745" ht="15.75" customHeight="1">
      <c r="A745" s="70"/>
      <c r="B745" s="71"/>
      <c r="C745" s="70"/>
      <c r="D745" s="72"/>
      <c r="E745" s="73"/>
      <c r="F745" s="73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  <c r="AF745" s="24"/>
      <c r="AG745" s="24"/>
      <c r="AH745" s="24"/>
      <c r="AI745" s="24"/>
      <c r="AJ745" s="24"/>
      <c r="AK745" s="24"/>
      <c r="AL745" s="24"/>
      <c r="AM745" s="24"/>
      <c r="AN745" s="24"/>
      <c r="AO745" s="24"/>
      <c r="AP745" s="24"/>
      <c r="AQ745" s="24"/>
      <c r="AR745" s="24"/>
      <c r="AS745" s="24"/>
      <c r="AT745" s="24"/>
      <c r="AU745" s="24"/>
      <c r="AV745" s="24"/>
      <c r="AW745" s="24"/>
      <c r="AX745" s="24"/>
      <c r="AY745" s="24"/>
      <c r="AZ745" s="24"/>
    </row>
    <row r="746" ht="15.75" customHeight="1">
      <c r="A746" s="70"/>
      <c r="B746" s="71"/>
      <c r="C746" s="70"/>
      <c r="D746" s="72"/>
      <c r="E746" s="73"/>
      <c r="F746" s="73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  <c r="AA746" s="24"/>
      <c r="AB746" s="24"/>
      <c r="AC746" s="24"/>
      <c r="AD746" s="24"/>
      <c r="AE746" s="24"/>
      <c r="AF746" s="24"/>
      <c r="AG746" s="24"/>
      <c r="AH746" s="24"/>
      <c r="AI746" s="24"/>
      <c r="AJ746" s="24"/>
      <c r="AK746" s="24"/>
      <c r="AL746" s="24"/>
      <c r="AM746" s="24"/>
      <c r="AN746" s="24"/>
      <c r="AO746" s="24"/>
      <c r="AP746" s="24"/>
      <c r="AQ746" s="24"/>
      <c r="AR746" s="24"/>
      <c r="AS746" s="24"/>
      <c r="AT746" s="24"/>
      <c r="AU746" s="24"/>
      <c r="AV746" s="24"/>
      <c r="AW746" s="24"/>
      <c r="AX746" s="24"/>
      <c r="AY746" s="24"/>
      <c r="AZ746" s="24"/>
    </row>
    <row r="747" ht="15.75" customHeight="1">
      <c r="A747" s="70"/>
      <c r="B747" s="71"/>
      <c r="C747" s="70"/>
      <c r="D747" s="72"/>
      <c r="E747" s="73"/>
      <c r="F747" s="73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  <c r="AA747" s="24"/>
      <c r="AB747" s="24"/>
      <c r="AC747" s="24"/>
      <c r="AD747" s="24"/>
      <c r="AE747" s="24"/>
      <c r="AF747" s="24"/>
      <c r="AG747" s="24"/>
      <c r="AH747" s="24"/>
      <c r="AI747" s="24"/>
      <c r="AJ747" s="24"/>
      <c r="AK747" s="24"/>
      <c r="AL747" s="24"/>
      <c r="AM747" s="24"/>
      <c r="AN747" s="24"/>
      <c r="AO747" s="24"/>
      <c r="AP747" s="24"/>
      <c r="AQ747" s="24"/>
      <c r="AR747" s="24"/>
      <c r="AS747" s="24"/>
      <c r="AT747" s="24"/>
      <c r="AU747" s="24"/>
      <c r="AV747" s="24"/>
      <c r="AW747" s="24"/>
      <c r="AX747" s="24"/>
      <c r="AY747" s="24"/>
      <c r="AZ747" s="24"/>
    </row>
    <row r="748" ht="15.75" customHeight="1">
      <c r="A748" s="70"/>
      <c r="B748" s="71"/>
      <c r="C748" s="70"/>
      <c r="D748" s="72"/>
      <c r="E748" s="73"/>
      <c r="F748" s="73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  <c r="AA748" s="24"/>
      <c r="AB748" s="24"/>
      <c r="AC748" s="24"/>
      <c r="AD748" s="24"/>
      <c r="AE748" s="24"/>
      <c r="AF748" s="24"/>
      <c r="AG748" s="24"/>
      <c r="AH748" s="24"/>
      <c r="AI748" s="24"/>
      <c r="AJ748" s="24"/>
      <c r="AK748" s="24"/>
      <c r="AL748" s="24"/>
      <c r="AM748" s="24"/>
      <c r="AN748" s="24"/>
      <c r="AO748" s="24"/>
      <c r="AP748" s="24"/>
      <c r="AQ748" s="24"/>
      <c r="AR748" s="24"/>
      <c r="AS748" s="24"/>
      <c r="AT748" s="24"/>
      <c r="AU748" s="24"/>
      <c r="AV748" s="24"/>
      <c r="AW748" s="24"/>
      <c r="AX748" s="24"/>
      <c r="AY748" s="24"/>
      <c r="AZ748" s="24"/>
    </row>
    <row r="749" ht="15.75" customHeight="1">
      <c r="A749" s="70"/>
      <c r="B749" s="71"/>
      <c r="C749" s="70"/>
      <c r="D749" s="72"/>
      <c r="E749" s="73"/>
      <c r="F749" s="73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  <c r="AF749" s="24"/>
      <c r="AG749" s="24"/>
      <c r="AH749" s="24"/>
      <c r="AI749" s="24"/>
      <c r="AJ749" s="24"/>
      <c r="AK749" s="24"/>
      <c r="AL749" s="24"/>
      <c r="AM749" s="24"/>
      <c r="AN749" s="24"/>
      <c r="AO749" s="24"/>
      <c r="AP749" s="24"/>
      <c r="AQ749" s="24"/>
      <c r="AR749" s="24"/>
      <c r="AS749" s="24"/>
      <c r="AT749" s="24"/>
      <c r="AU749" s="24"/>
      <c r="AV749" s="24"/>
      <c r="AW749" s="24"/>
      <c r="AX749" s="24"/>
      <c r="AY749" s="24"/>
      <c r="AZ749" s="24"/>
    </row>
    <row r="750" ht="15.75" customHeight="1">
      <c r="A750" s="70"/>
      <c r="B750" s="71"/>
      <c r="C750" s="70"/>
      <c r="D750" s="72"/>
      <c r="E750" s="73"/>
      <c r="F750" s="73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  <c r="AF750" s="24"/>
      <c r="AG750" s="24"/>
      <c r="AH750" s="24"/>
      <c r="AI750" s="24"/>
      <c r="AJ750" s="24"/>
      <c r="AK750" s="24"/>
      <c r="AL750" s="24"/>
      <c r="AM750" s="24"/>
      <c r="AN750" s="24"/>
      <c r="AO750" s="24"/>
      <c r="AP750" s="24"/>
      <c r="AQ750" s="24"/>
      <c r="AR750" s="24"/>
      <c r="AS750" s="24"/>
      <c r="AT750" s="24"/>
      <c r="AU750" s="24"/>
      <c r="AV750" s="24"/>
      <c r="AW750" s="24"/>
      <c r="AX750" s="24"/>
      <c r="AY750" s="24"/>
      <c r="AZ750" s="24"/>
    </row>
    <row r="751" ht="15.75" customHeight="1">
      <c r="A751" s="70"/>
      <c r="B751" s="71"/>
      <c r="C751" s="70"/>
      <c r="D751" s="72"/>
      <c r="E751" s="73"/>
      <c r="F751" s="73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  <c r="AF751" s="24"/>
      <c r="AG751" s="24"/>
      <c r="AH751" s="24"/>
      <c r="AI751" s="24"/>
      <c r="AJ751" s="24"/>
      <c r="AK751" s="24"/>
      <c r="AL751" s="24"/>
      <c r="AM751" s="24"/>
      <c r="AN751" s="24"/>
      <c r="AO751" s="24"/>
      <c r="AP751" s="24"/>
      <c r="AQ751" s="24"/>
      <c r="AR751" s="24"/>
      <c r="AS751" s="24"/>
      <c r="AT751" s="24"/>
      <c r="AU751" s="24"/>
      <c r="AV751" s="24"/>
      <c r="AW751" s="24"/>
      <c r="AX751" s="24"/>
      <c r="AY751" s="24"/>
      <c r="AZ751" s="24"/>
    </row>
    <row r="752" ht="15.75" customHeight="1">
      <c r="A752" s="70"/>
      <c r="B752" s="71"/>
      <c r="C752" s="70"/>
      <c r="D752" s="72"/>
      <c r="E752" s="73"/>
      <c r="F752" s="73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  <c r="AF752" s="24"/>
      <c r="AG752" s="24"/>
      <c r="AH752" s="24"/>
      <c r="AI752" s="24"/>
      <c r="AJ752" s="24"/>
      <c r="AK752" s="24"/>
      <c r="AL752" s="24"/>
      <c r="AM752" s="24"/>
      <c r="AN752" s="24"/>
      <c r="AO752" s="24"/>
      <c r="AP752" s="24"/>
      <c r="AQ752" s="24"/>
      <c r="AR752" s="24"/>
      <c r="AS752" s="24"/>
      <c r="AT752" s="24"/>
      <c r="AU752" s="24"/>
      <c r="AV752" s="24"/>
      <c r="AW752" s="24"/>
      <c r="AX752" s="24"/>
      <c r="AY752" s="24"/>
      <c r="AZ752" s="24"/>
    </row>
    <row r="753" ht="15.75" customHeight="1">
      <c r="A753" s="70"/>
      <c r="B753" s="71"/>
      <c r="C753" s="70"/>
      <c r="D753" s="72"/>
      <c r="E753" s="73"/>
      <c r="F753" s="73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  <c r="AF753" s="24"/>
      <c r="AG753" s="24"/>
      <c r="AH753" s="24"/>
      <c r="AI753" s="24"/>
      <c r="AJ753" s="24"/>
      <c r="AK753" s="24"/>
      <c r="AL753" s="24"/>
      <c r="AM753" s="24"/>
      <c r="AN753" s="24"/>
      <c r="AO753" s="24"/>
      <c r="AP753" s="24"/>
      <c r="AQ753" s="24"/>
      <c r="AR753" s="24"/>
      <c r="AS753" s="24"/>
      <c r="AT753" s="24"/>
      <c r="AU753" s="24"/>
      <c r="AV753" s="24"/>
      <c r="AW753" s="24"/>
      <c r="AX753" s="24"/>
      <c r="AY753" s="24"/>
      <c r="AZ753" s="24"/>
    </row>
    <row r="754" ht="15.75" customHeight="1">
      <c r="A754" s="70"/>
      <c r="B754" s="71"/>
      <c r="C754" s="70"/>
      <c r="D754" s="72"/>
      <c r="E754" s="73"/>
      <c r="F754" s="73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  <c r="AA754" s="24"/>
      <c r="AB754" s="24"/>
      <c r="AC754" s="24"/>
      <c r="AD754" s="24"/>
      <c r="AE754" s="24"/>
      <c r="AF754" s="24"/>
      <c r="AG754" s="24"/>
      <c r="AH754" s="24"/>
      <c r="AI754" s="24"/>
      <c r="AJ754" s="24"/>
      <c r="AK754" s="24"/>
      <c r="AL754" s="24"/>
      <c r="AM754" s="24"/>
      <c r="AN754" s="24"/>
      <c r="AO754" s="24"/>
      <c r="AP754" s="24"/>
      <c r="AQ754" s="24"/>
      <c r="AR754" s="24"/>
      <c r="AS754" s="24"/>
      <c r="AT754" s="24"/>
      <c r="AU754" s="24"/>
      <c r="AV754" s="24"/>
      <c r="AW754" s="24"/>
      <c r="AX754" s="24"/>
      <c r="AY754" s="24"/>
      <c r="AZ754" s="24"/>
    </row>
    <row r="755" ht="15.75" customHeight="1">
      <c r="A755" s="70"/>
      <c r="B755" s="71"/>
      <c r="C755" s="70"/>
      <c r="D755" s="72"/>
      <c r="E755" s="73"/>
      <c r="F755" s="73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  <c r="AF755" s="24"/>
      <c r="AG755" s="24"/>
      <c r="AH755" s="24"/>
      <c r="AI755" s="24"/>
      <c r="AJ755" s="24"/>
      <c r="AK755" s="24"/>
      <c r="AL755" s="24"/>
      <c r="AM755" s="24"/>
      <c r="AN755" s="24"/>
      <c r="AO755" s="24"/>
      <c r="AP755" s="24"/>
      <c r="AQ755" s="24"/>
      <c r="AR755" s="24"/>
      <c r="AS755" s="24"/>
      <c r="AT755" s="24"/>
      <c r="AU755" s="24"/>
      <c r="AV755" s="24"/>
      <c r="AW755" s="24"/>
      <c r="AX755" s="24"/>
      <c r="AY755" s="24"/>
      <c r="AZ755" s="24"/>
    </row>
    <row r="756" ht="15.75" customHeight="1">
      <c r="A756" s="70"/>
      <c r="B756" s="71"/>
      <c r="C756" s="70"/>
      <c r="D756" s="72"/>
      <c r="E756" s="73"/>
      <c r="F756" s="73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  <c r="AA756" s="24"/>
      <c r="AB756" s="24"/>
      <c r="AC756" s="24"/>
      <c r="AD756" s="24"/>
      <c r="AE756" s="24"/>
      <c r="AF756" s="24"/>
      <c r="AG756" s="24"/>
      <c r="AH756" s="24"/>
      <c r="AI756" s="24"/>
      <c r="AJ756" s="24"/>
      <c r="AK756" s="24"/>
      <c r="AL756" s="24"/>
      <c r="AM756" s="24"/>
      <c r="AN756" s="24"/>
      <c r="AO756" s="24"/>
      <c r="AP756" s="24"/>
      <c r="AQ756" s="24"/>
      <c r="AR756" s="24"/>
      <c r="AS756" s="24"/>
      <c r="AT756" s="24"/>
      <c r="AU756" s="24"/>
      <c r="AV756" s="24"/>
      <c r="AW756" s="24"/>
      <c r="AX756" s="24"/>
      <c r="AY756" s="24"/>
      <c r="AZ756" s="24"/>
    </row>
    <row r="757" ht="15.75" customHeight="1">
      <c r="A757" s="70"/>
      <c r="B757" s="71"/>
      <c r="C757" s="70"/>
      <c r="D757" s="72"/>
      <c r="E757" s="73"/>
      <c r="F757" s="73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  <c r="AA757" s="24"/>
      <c r="AB757" s="24"/>
      <c r="AC757" s="24"/>
      <c r="AD757" s="24"/>
      <c r="AE757" s="24"/>
      <c r="AF757" s="24"/>
      <c r="AG757" s="24"/>
      <c r="AH757" s="24"/>
      <c r="AI757" s="24"/>
      <c r="AJ757" s="24"/>
      <c r="AK757" s="24"/>
      <c r="AL757" s="24"/>
      <c r="AM757" s="24"/>
      <c r="AN757" s="24"/>
      <c r="AO757" s="24"/>
      <c r="AP757" s="24"/>
      <c r="AQ757" s="24"/>
      <c r="AR757" s="24"/>
      <c r="AS757" s="24"/>
      <c r="AT757" s="24"/>
      <c r="AU757" s="24"/>
      <c r="AV757" s="24"/>
      <c r="AW757" s="24"/>
      <c r="AX757" s="24"/>
      <c r="AY757" s="24"/>
      <c r="AZ757" s="24"/>
    </row>
    <row r="758" ht="15.75" customHeight="1">
      <c r="A758" s="70"/>
      <c r="B758" s="71"/>
      <c r="C758" s="70"/>
      <c r="D758" s="72"/>
      <c r="E758" s="73"/>
      <c r="F758" s="73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24"/>
      <c r="AF758" s="24"/>
      <c r="AG758" s="24"/>
      <c r="AH758" s="24"/>
      <c r="AI758" s="24"/>
      <c r="AJ758" s="24"/>
      <c r="AK758" s="24"/>
      <c r="AL758" s="24"/>
      <c r="AM758" s="24"/>
      <c r="AN758" s="24"/>
      <c r="AO758" s="24"/>
      <c r="AP758" s="24"/>
      <c r="AQ758" s="24"/>
      <c r="AR758" s="24"/>
      <c r="AS758" s="24"/>
      <c r="AT758" s="24"/>
      <c r="AU758" s="24"/>
      <c r="AV758" s="24"/>
      <c r="AW758" s="24"/>
      <c r="AX758" s="24"/>
      <c r="AY758" s="24"/>
      <c r="AZ758" s="24"/>
    </row>
    <row r="759" ht="15.75" customHeight="1">
      <c r="A759" s="70"/>
      <c r="B759" s="71"/>
      <c r="C759" s="70"/>
      <c r="D759" s="72"/>
      <c r="E759" s="73"/>
      <c r="F759" s="73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  <c r="AA759" s="24"/>
      <c r="AB759" s="24"/>
      <c r="AC759" s="24"/>
      <c r="AD759" s="24"/>
      <c r="AE759" s="24"/>
      <c r="AF759" s="24"/>
      <c r="AG759" s="24"/>
      <c r="AH759" s="24"/>
      <c r="AI759" s="24"/>
      <c r="AJ759" s="24"/>
      <c r="AK759" s="24"/>
      <c r="AL759" s="24"/>
      <c r="AM759" s="24"/>
      <c r="AN759" s="24"/>
      <c r="AO759" s="24"/>
      <c r="AP759" s="24"/>
      <c r="AQ759" s="24"/>
      <c r="AR759" s="24"/>
      <c r="AS759" s="24"/>
      <c r="AT759" s="24"/>
      <c r="AU759" s="24"/>
      <c r="AV759" s="24"/>
      <c r="AW759" s="24"/>
      <c r="AX759" s="24"/>
      <c r="AY759" s="24"/>
      <c r="AZ759" s="24"/>
    </row>
    <row r="760" ht="15.75" customHeight="1">
      <c r="A760" s="70"/>
      <c r="B760" s="71"/>
      <c r="C760" s="70"/>
      <c r="D760" s="72"/>
      <c r="E760" s="73"/>
      <c r="F760" s="73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  <c r="AA760" s="24"/>
      <c r="AB760" s="24"/>
      <c r="AC760" s="24"/>
      <c r="AD760" s="24"/>
      <c r="AE760" s="24"/>
      <c r="AF760" s="24"/>
      <c r="AG760" s="24"/>
      <c r="AH760" s="24"/>
      <c r="AI760" s="24"/>
      <c r="AJ760" s="24"/>
      <c r="AK760" s="24"/>
      <c r="AL760" s="24"/>
      <c r="AM760" s="24"/>
      <c r="AN760" s="24"/>
      <c r="AO760" s="24"/>
      <c r="AP760" s="24"/>
      <c r="AQ760" s="24"/>
      <c r="AR760" s="24"/>
      <c r="AS760" s="24"/>
      <c r="AT760" s="24"/>
      <c r="AU760" s="24"/>
      <c r="AV760" s="24"/>
      <c r="AW760" s="24"/>
      <c r="AX760" s="24"/>
      <c r="AY760" s="24"/>
      <c r="AZ760" s="24"/>
    </row>
    <row r="761" ht="15.75" customHeight="1">
      <c r="A761" s="70"/>
      <c r="B761" s="71"/>
      <c r="C761" s="70"/>
      <c r="D761" s="72"/>
      <c r="E761" s="73"/>
      <c r="F761" s="73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  <c r="AA761" s="24"/>
      <c r="AB761" s="24"/>
      <c r="AC761" s="24"/>
      <c r="AD761" s="24"/>
      <c r="AE761" s="24"/>
      <c r="AF761" s="24"/>
      <c r="AG761" s="24"/>
      <c r="AH761" s="24"/>
      <c r="AI761" s="24"/>
      <c r="AJ761" s="24"/>
      <c r="AK761" s="24"/>
      <c r="AL761" s="24"/>
      <c r="AM761" s="24"/>
      <c r="AN761" s="24"/>
      <c r="AO761" s="24"/>
      <c r="AP761" s="24"/>
      <c r="AQ761" s="24"/>
      <c r="AR761" s="24"/>
      <c r="AS761" s="24"/>
      <c r="AT761" s="24"/>
      <c r="AU761" s="24"/>
      <c r="AV761" s="24"/>
      <c r="AW761" s="24"/>
      <c r="AX761" s="24"/>
      <c r="AY761" s="24"/>
      <c r="AZ761" s="24"/>
    </row>
    <row r="762" ht="15.75" customHeight="1">
      <c r="A762" s="70"/>
      <c r="B762" s="71"/>
      <c r="C762" s="70"/>
      <c r="D762" s="72"/>
      <c r="E762" s="73"/>
      <c r="F762" s="73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  <c r="AA762" s="24"/>
      <c r="AB762" s="24"/>
      <c r="AC762" s="24"/>
      <c r="AD762" s="24"/>
      <c r="AE762" s="24"/>
      <c r="AF762" s="24"/>
      <c r="AG762" s="24"/>
      <c r="AH762" s="24"/>
      <c r="AI762" s="24"/>
      <c r="AJ762" s="24"/>
      <c r="AK762" s="24"/>
      <c r="AL762" s="24"/>
      <c r="AM762" s="24"/>
      <c r="AN762" s="24"/>
      <c r="AO762" s="24"/>
      <c r="AP762" s="24"/>
      <c r="AQ762" s="24"/>
      <c r="AR762" s="24"/>
      <c r="AS762" s="24"/>
      <c r="AT762" s="24"/>
      <c r="AU762" s="24"/>
      <c r="AV762" s="24"/>
      <c r="AW762" s="24"/>
      <c r="AX762" s="24"/>
      <c r="AY762" s="24"/>
      <c r="AZ762" s="24"/>
    </row>
    <row r="763" ht="15.75" customHeight="1">
      <c r="A763" s="70"/>
      <c r="B763" s="71"/>
      <c r="C763" s="70"/>
      <c r="D763" s="72"/>
      <c r="E763" s="73"/>
      <c r="F763" s="73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  <c r="AF763" s="24"/>
      <c r="AG763" s="24"/>
      <c r="AH763" s="24"/>
      <c r="AI763" s="24"/>
      <c r="AJ763" s="24"/>
      <c r="AK763" s="24"/>
      <c r="AL763" s="24"/>
      <c r="AM763" s="24"/>
      <c r="AN763" s="24"/>
      <c r="AO763" s="24"/>
      <c r="AP763" s="24"/>
      <c r="AQ763" s="24"/>
      <c r="AR763" s="24"/>
      <c r="AS763" s="24"/>
      <c r="AT763" s="24"/>
      <c r="AU763" s="24"/>
      <c r="AV763" s="24"/>
      <c r="AW763" s="24"/>
      <c r="AX763" s="24"/>
      <c r="AY763" s="24"/>
      <c r="AZ763" s="24"/>
    </row>
    <row r="764" ht="15.75" customHeight="1">
      <c r="A764" s="70"/>
      <c r="B764" s="71"/>
      <c r="C764" s="70"/>
      <c r="D764" s="72"/>
      <c r="E764" s="73"/>
      <c r="F764" s="73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  <c r="AF764" s="24"/>
      <c r="AG764" s="24"/>
      <c r="AH764" s="24"/>
      <c r="AI764" s="24"/>
      <c r="AJ764" s="24"/>
      <c r="AK764" s="24"/>
      <c r="AL764" s="24"/>
      <c r="AM764" s="24"/>
      <c r="AN764" s="24"/>
      <c r="AO764" s="24"/>
      <c r="AP764" s="24"/>
      <c r="AQ764" s="24"/>
      <c r="AR764" s="24"/>
      <c r="AS764" s="24"/>
      <c r="AT764" s="24"/>
      <c r="AU764" s="24"/>
      <c r="AV764" s="24"/>
      <c r="AW764" s="24"/>
      <c r="AX764" s="24"/>
      <c r="AY764" s="24"/>
      <c r="AZ764" s="24"/>
    </row>
    <row r="765" ht="15.75" customHeight="1">
      <c r="A765" s="70"/>
      <c r="B765" s="71"/>
      <c r="C765" s="70"/>
      <c r="D765" s="72"/>
      <c r="E765" s="73"/>
      <c r="F765" s="73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  <c r="AA765" s="24"/>
      <c r="AB765" s="24"/>
      <c r="AC765" s="24"/>
      <c r="AD765" s="24"/>
      <c r="AE765" s="24"/>
      <c r="AF765" s="24"/>
      <c r="AG765" s="24"/>
      <c r="AH765" s="24"/>
      <c r="AI765" s="24"/>
      <c r="AJ765" s="24"/>
      <c r="AK765" s="24"/>
      <c r="AL765" s="24"/>
      <c r="AM765" s="24"/>
      <c r="AN765" s="24"/>
      <c r="AO765" s="24"/>
      <c r="AP765" s="24"/>
      <c r="AQ765" s="24"/>
      <c r="AR765" s="24"/>
      <c r="AS765" s="24"/>
      <c r="AT765" s="24"/>
      <c r="AU765" s="24"/>
      <c r="AV765" s="24"/>
      <c r="AW765" s="24"/>
      <c r="AX765" s="24"/>
      <c r="AY765" s="24"/>
      <c r="AZ765" s="24"/>
    </row>
    <row r="766" ht="15.75" customHeight="1">
      <c r="A766" s="70"/>
      <c r="B766" s="71"/>
      <c r="C766" s="70"/>
      <c r="D766" s="72"/>
      <c r="E766" s="73"/>
      <c r="F766" s="73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  <c r="AA766" s="24"/>
      <c r="AB766" s="24"/>
      <c r="AC766" s="24"/>
      <c r="AD766" s="24"/>
      <c r="AE766" s="24"/>
      <c r="AF766" s="24"/>
      <c r="AG766" s="24"/>
      <c r="AH766" s="24"/>
      <c r="AI766" s="24"/>
      <c r="AJ766" s="24"/>
      <c r="AK766" s="24"/>
      <c r="AL766" s="24"/>
      <c r="AM766" s="24"/>
      <c r="AN766" s="24"/>
      <c r="AO766" s="24"/>
      <c r="AP766" s="24"/>
      <c r="AQ766" s="24"/>
      <c r="AR766" s="24"/>
      <c r="AS766" s="24"/>
      <c r="AT766" s="24"/>
      <c r="AU766" s="24"/>
      <c r="AV766" s="24"/>
      <c r="AW766" s="24"/>
      <c r="AX766" s="24"/>
      <c r="AY766" s="24"/>
      <c r="AZ766" s="24"/>
    </row>
    <row r="767" ht="15.75" customHeight="1">
      <c r="A767" s="70"/>
      <c r="B767" s="71"/>
      <c r="C767" s="70"/>
      <c r="D767" s="72"/>
      <c r="E767" s="73"/>
      <c r="F767" s="73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  <c r="AA767" s="24"/>
      <c r="AB767" s="24"/>
      <c r="AC767" s="24"/>
      <c r="AD767" s="24"/>
      <c r="AE767" s="24"/>
      <c r="AF767" s="24"/>
      <c r="AG767" s="24"/>
      <c r="AH767" s="24"/>
      <c r="AI767" s="24"/>
      <c r="AJ767" s="24"/>
      <c r="AK767" s="24"/>
      <c r="AL767" s="24"/>
      <c r="AM767" s="24"/>
      <c r="AN767" s="24"/>
      <c r="AO767" s="24"/>
      <c r="AP767" s="24"/>
      <c r="AQ767" s="24"/>
      <c r="AR767" s="24"/>
      <c r="AS767" s="24"/>
      <c r="AT767" s="24"/>
      <c r="AU767" s="24"/>
      <c r="AV767" s="24"/>
      <c r="AW767" s="24"/>
      <c r="AX767" s="24"/>
      <c r="AY767" s="24"/>
      <c r="AZ767" s="24"/>
    </row>
    <row r="768" ht="15.75" customHeight="1">
      <c r="A768" s="70"/>
      <c r="B768" s="71"/>
      <c r="C768" s="70"/>
      <c r="D768" s="72"/>
      <c r="E768" s="73"/>
      <c r="F768" s="73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  <c r="AA768" s="24"/>
      <c r="AB768" s="24"/>
      <c r="AC768" s="24"/>
      <c r="AD768" s="24"/>
      <c r="AE768" s="24"/>
      <c r="AF768" s="24"/>
      <c r="AG768" s="24"/>
      <c r="AH768" s="24"/>
      <c r="AI768" s="24"/>
      <c r="AJ768" s="24"/>
      <c r="AK768" s="24"/>
      <c r="AL768" s="24"/>
      <c r="AM768" s="24"/>
      <c r="AN768" s="24"/>
      <c r="AO768" s="24"/>
      <c r="AP768" s="24"/>
      <c r="AQ768" s="24"/>
      <c r="AR768" s="24"/>
      <c r="AS768" s="24"/>
      <c r="AT768" s="24"/>
      <c r="AU768" s="24"/>
      <c r="AV768" s="24"/>
      <c r="AW768" s="24"/>
      <c r="AX768" s="24"/>
      <c r="AY768" s="24"/>
      <c r="AZ768" s="24"/>
    </row>
    <row r="769" ht="15.75" customHeight="1">
      <c r="A769" s="70"/>
      <c r="B769" s="71"/>
      <c r="C769" s="70"/>
      <c r="D769" s="72"/>
      <c r="E769" s="73"/>
      <c r="F769" s="73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  <c r="AA769" s="24"/>
      <c r="AB769" s="24"/>
      <c r="AC769" s="24"/>
      <c r="AD769" s="24"/>
      <c r="AE769" s="24"/>
      <c r="AF769" s="24"/>
      <c r="AG769" s="24"/>
      <c r="AH769" s="24"/>
      <c r="AI769" s="24"/>
      <c r="AJ769" s="24"/>
      <c r="AK769" s="24"/>
      <c r="AL769" s="24"/>
      <c r="AM769" s="24"/>
      <c r="AN769" s="24"/>
      <c r="AO769" s="24"/>
      <c r="AP769" s="24"/>
      <c r="AQ769" s="24"/>
      <c r="AR769" s="24"/>
      <c r="AS769" s="24"/>
      <c r="AT769" s="24"/>
      <c r="AU769" s="24"/>
      <c r="AV769" s="24"/>
      <c r="AW769" s="24"/>
      <c r="AX769" s="24"/>
      <c r="AY769" s="24"/>
      <c r="AZ769" s="24"/>
    </row>
    <row r="770" ht="15.75" customHeight="1">
      <c r="A770" s="70"/>
      <c r="B770" s="71"/>
      <c r="C770" s="70"/>
      <c r="D770" s="72"/>
      <c r="E770" s="73"/>
      <c r="F770" s="73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  <c r="AA770" s="24"/>
      <c r="AB770" s="24"/>
      <c r="AC770" s="24"/>
      <c r="AD770" s="24"/>
      <c r="AE770" s="24"/>
      <c r="AF770" s="24"/>
      <c r="AG770" s="24"/>
      <c r="AH770" s="24"/>
      <c r="AI770" s="24"/>
      <c r="AJ770" s="24"/>
      <c r="AK770" s="24"/>
      <c r="AL770" s="24"/>
      <c r="AM770" s="24"/>
      <c r="AN770" s="24"/>
      <c r="AO770" s="24"/>
      <c r="AP770" s="24"/>
      <c r="AQ770" s="24"/>
      <c r="AR770" s="24"/>
      <c r="AS770" s="24"/>
      <c r="AT770" s="24"/>
      <c r="AU770" s="24"/>
      <c r="AV770" s="24"/>
      <c r="AW770" s="24"/>
      <c r="AX770" s="24"/>
      <c r="AY770" s="24"/>
      <c r="AZ770" s="24"/>
    </row>
    <row r="771" ht="15.75" customHeight="1">
      <c r="A771" s="70"/>
      <c r="B771" s="71"/>
      <c r="C771" s="70"/>
      <c r="D771" s="72"/>
      <c r="E771" s="73"/>
      <c r="F771" s="73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  <c r="AA771" s="24"/>
      <c r="AB771" s="24"/>
      <c r="AC771" s="24"/>
      <c r="AD771" s="24"/>
      <c r="AE771" s="24"/>
      <c r="AF771" s="24"/>
      <c r="AG771" s="24"/>
      <c r="AH771" s="24"/>
      <c r="AI771" s="24"/>
      <c r="AJ771" s="24"/>
      <c r="AK771" s="24"/>
      <c r="AL771" s="24"/>
      <c r="AM771" s="24"/>
      <c r="AN771" s="24"/>
      <c r="AO771" s="24"/>
      <c r="AP771" s="24"/>
      <c r="AQ771" s="24"/>
      <c r="AR771" s="24"/>
      <c r="AS771" s="24"/>
      <c r="AT771" s="24"/>
      <c r="AU771" s="24"/>
      <c r="AV771" s="24"/>
      <c r="AW771" s="24"/>
      <c r="AX771" s="24"/>
      <c r="AY771" s="24"/>
      <c r="AZ771" s="24"/>
    </row>
    <row r="772" ht="15.75" customHeight="1">
      <c r="A772" s="70"/>
      <c r="B772" s="71"/>
      <c r="C772" s="70"/>
      <c r="D772" s="72"/>
      <c r="E772" s="73"/>
      <c r="F772" s="73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  <c r="AC772" s="24"/>
      <c r="AD772" s="24"/>
      <c r="AE772" s="24"/>
      <c r="AF772" s="24"/>
      <c r="AG772" s="24"/>
      <c r="AH772" s="24"/>
      <c r="AI772" s="24"/>
      <c r="AJ772" s="24"/>
      <c r="AK772" s="24"/>
      <c r="AL772" s="24"/>
      <c r="AM772" s="24"/>
      <c r="AN772" s="24"/>
      <c r="AO772" s="24"/>
      <c r="AP772" s="24"/>
      <c r="AQ772" s="24"/>
      <c r="AR772" s="24"/>
      <c r="AS772" s="24"/>
      <c r="AT772" s="24"/>
      <c r="AU772" s="24"/>
      <c r="AV772" s="24"/>
      <c r="AW772" s="24"/>
      <c r="AX772" s="24"/>
      <c r="AY772" s="24"/>
      <c r="AZ772" s="24"/>
    </row>
    <row r="773" ht="15.75" customHeight="1">
      <c r="A773" s="70"/>
      <c r="B773" s="71"/>
      <c r="C773" s="70"/>
      <c r="D773" s="72"/>
      <c r="E773" s="73"/>
      <c r="F773" s="73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  <c r="AA773" s="24"/>
      <c r="AB773" s="24"/>
      <c r="AC773" s="24"/>
      <c r="AD773" s="24"/>
      <c r="AE773" s="24"/>
      <c r="AF773" s="24"/>
      <c r="AG773" s="24"/>
      <c r="AH773" s="24"/>
      <c r="AI773" s="24"/>
      <c r="AJ773" s="24"/>
      <c r="AK773" s="24"/>
      <c r="AL773" s="24"/>
      <c r="AM773" s="24"/>
      <c r="AN773" s="24"/>
      <c r="AO773" s="24"/>
      <c r="AP773" s="24"/>
      <c r="AQ773" s="24"/>
      <c r="AR773" s="24"/>
      <c r="AS773" s="24"/>
      <c r="AT773" s="24"/>
      <c r="AU773" s="24"/>
      <c r="AV773" s="24"/>
      <c r="AW773" s="24"/>
      <c r="AX773" s="24"/>
      <c r="AY773" s="24"/>
      <c r="AZ773" s="24"/>
    </row>
    <row r="774" ht="15.75" customHeight="1">
      <c r="A774" s="70"/>
      <c r="B774" s="71"/>
      <c r="C774" s="70"/>
      <c r="D774" s="72"/>
      <c r="E774" s="73"/>
      <c r="F774" s="73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  <c r="AA774" s="24"/>
      <c r="AB774" s="24"/>
      <c r="AC774" s="24"/>
      <c r="AD774" s="24"/>
      <c r="AE774" s="24"/>
      <c r="AF774" s="24"/>
      <c r="AG774" s="24"/>
      <c r="AH774" s="24"/>
      <c r="AI774" s="24"/>
      <c r="AJ774" s="24"/>
      <c r="AK774" s="24"/>
      <c r="AL774" s="24"/>
      <c r="AM774" s="24"/>
      <c r="AN774" s="24"/>
      <c r="AO774" s="24"/>
      <c r="AP774" s="24"/>
      <c r="AQ774" s="24"/>
      <c r="AR774" s="24"/>
      <c r="AS774" s="24"/>
      <c r="AT774" s="24"/>
      <c r="AU774" s="24"/>
      <c r="AV774" s="24"/>
      <c r="AW774" s="24"/>
      <c r="AX774" s="24"/>
      <c r="AY774" s="24"/>
      <c r="AZ774" s="24"/>
    </row>
    <row r="775" ht="15.75" customHeight="1">
      <c r="A775" s="70"/>
      <c r="B775" s="71"/>
      <c r="C775" s="70"/>
      <c r="D775" s="72"/>
      <c r="E775" s="73"/>
      <c r="F775" s="73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  <c r="AA775" s="24"/>
      <c r="AB775" s="24"/>
      <c r="AC775" s="24"/>
      <c r="AD775" s="24"/>
      <c r="AE775" s="24"/>
      <c r="AF775" s="24"/>
      <c r="AG775" s="24"/>
      <c r="AH775" s="24"/>
      <c r="AI775" s="24"/>
      <c r="AJ775" s="24"/>
      <c r="AK775" s="24"/>
      <c r="AL775" s="24"/>
      <c r="AM775" s="24"/>
      <c r="AN775" s="24"/>
      <c r="AO775" s="24"/>
      <c r="AP775" s="24"/>
      <c r="AQ775" s="24"/>
      <c r="AR775" s="24"/>
      <c r="AS775" s="24"/>
      <c r="AT775" s="24"/>
      <c r="AU775" s="24"/>
      <c r="AV775" s="24"/>
      <c r="AW775" s="24"/>
      <c r="AX775" s="24"/>
      <c r="AY775" s="24"/>
      <c r="AZ775" s="24"/>
    </row>
    <row r="776" ht="15.75" customHeight="1">
      <c r="A776" s="70"/>
      <c r="B776" s="71"/>
      <c r="C776" s="70"/>
      <c r="D776" s="72"/>
      <c r="E776" s="73"/>
      <c r="F776" s="73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  <c r="AF776" s="24"/>
      <c r="AG776" s="24"/>
      <c r="AH776" s="24"/>
      <c r="AI776" s="24"/>
      <c r="AJ776" s="24"/>
      <c r="AK776" s="24"/>
      <c r="AL776" s="24"/>
      <c r="AM776" s="24"/>
      <c r="AN776" s="24"/>
      <c r="AO776" s="24"/>
      <c r="AP776" s="24"/>
      <c r="AQ776" s="24"/>
      <c r="AR776" s="24"/>
      <c r="AS776" s="24"/>
      <c r="AT776" s="24"/>
      <c r="AU776" s="24"/>
      <c r="AV776" s="24"/>
      <c r="AW776" s="24"/>
      <c r="AX776" s="24"/>
      <c r="AY776" s="24"/>
      <c r="AZ776" s="24"/>
    </row>
    <row r="777" ht="15.75" customHeight="1">
      <c r="A777" s="70"/>
      <c r="B777" s="71"/>
      <c r="C777" s="70"/>
      <c r="D777" s="72"/>
      <c r="E777" s="73"/>
      <c r="F777" s="73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  <c r="AA777" s="24"/>
      <c r="AB777" s="24"/>
      <c r="AC777" s="24"/>
      <c r="AD777" s="24"/>
      <c r="AE777" s="24"/>
      <c r="AF777" s="24"/>
      <c r="AG777" s="24"/>
      <c r="AH777" s="24"/>
      <c r="AI777" s="24"/>
      <c r="AJ777" s="24"/>
      <c r="AK777" s="24"/>
      <c r="AL777" s="24"/>
      <c r="AM777" s="24"/>
      <c r="AN777" s="24"/>
      <c r="AO777" s="24"/>
      <c r="AP777" s="24"/>
      <c r="AQ777" s="24"/>
      <c r="AR777" s="24"/>
      <c r="AS777" s="24"/>
      <c r="AT777" s="24"/>
      <c r="AU777" s="24"/>
      <c r="AV777" s="24"/>
      <c r="AW777" s="24"/>
      <c r="AX777" s="24"/>
      <c r="AY777" s="24"/>
      <c r="AZ777" s="24"/>
    </row>
    <row r="778" ht="15.75" customHeight="1">
      <c r="A778" s="70"/>
      <c r="B778" s="71"/>
      <c r="C778" s="70"/>
      <c r="D778" s="72"/>
      <c r="E778" s="73"/>
      <c r="F778" s="73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  <c r="AA778" s="24"/>
      <c r="AB778" s="24"/>
      <c r="AC778" s="24"/>
      <c r="AD778" s="24"/>
      <c r="AE778" s="24"/>
      <c r="AF778" s="24"/>
      <c r="AG778" s="24"/>
      <c r="AH778" s="24"/>
      <c r="AI778" s="24"/>
      <c r="AJ778" s="24"/>
      <c r="AK778" s="24"/>
      <c r="AL778" s="24"/>
      <c r="AM778" s="24"/>
      <c r="AN778" s="24"/>
      <c r="AO778" s="24"/>
      <c r="AP778" s="24"/>
      <c r="AQ778" s="24"/>
      <c r="AR778" s="24"/>
      <c r="AS778" s="24"/>
      <c r="AT778" s="24"/>
      <c r="AU778" s="24"/>
      <c r="AV778" s="24"/>
      <c r="AW778" s="24"/>
      <c r="AX778" s="24"/>
      <c r="AY778" s="24"/>
      <c r="AZ778" s="24"/>
    </row>
    <row r="779" ht="15.75" customHeight="1">
      <c r="A779" s="70"/>
      <c r="B779" s="71"/>
      <c r="C779" s="70"/>
      <c r="D779" s="72"/>
      <c r="E779" s="73"/>
      <c r="F779" s="73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  <c r="AA779" s="24"/>
      <c r="AB779" s="24"/>
      <c r="AC779" s="24"/>
      <c r="AD779" s="24"/>
      <c r="AE779" s="24"/>
      <c r="AF779" s="24"/>
      <c r="AG779" s="24"/>
      <c r="AH779" s="24"/>
      <c r="AI779" s="24"/>
      <c r="AJ779" s="24"/>
      <c r="AK779" s="24"/>
      <c r="AL779" s="24"/>
      <c r="AM779" s="24"/>
      <c r="AN779" s="24"/>
      <c r="AO779" s="24"/>
      <c r="AP779" s="24"/>
      <c r="AQ779" s="24"/>
      <c r="AR779" s="24"/>
      <c r="AS779" s="24"/>
      <c r="AT779" s="24"/>
      <c r="AU779" s="24"/>
      <c r="AV779" s="24"/>
      <c r="AW779" s="24"/>
      <c r="AX779" s="24"/>
      <c r="AY779" s="24"/>
      <c r="AZ779" s="24"/>
    </row>
    <row r="780" ht="15.75" customHeight="1">
      <c r="A780" s="70"/>
      <c r="B780" s="71"/>
      <c r="C780" s="70"/>
      <c r="D780" s="72"/>
      <c r="E780" s="73"/>
      <c r="F780" s="73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  <c r="AC780" s="24"/>
      <c r="AD780" s="24"/>
      <c r="AE780" s="24"/>
      <c r="AF780" s="24"/>
      <c r="AG780" s="24"/>
      <c r="AH780" s="24"/>
      <c r="AI780" s="24"/>
      <c r="AJ780" s="24"/>
      <c r="AK780" s="24"/>
      <c r="AL780" s="24"/>
      <c r="AM780" s="24"/>
      <c r="AN780" s="24"/>
      <c r="AO780" s="24"/>
      <c r="AP780" s="24"/>
      <c r="AQ780" s="24"/>
      <c r="AR780" s="24"/>
      <c r="AS780" s="24"/>
      <c r="AT780" s="24"/>
      <c r="AU780" s="24"/>
      <c r="AV780" s="24"/>
      <c r="AW780" s="24"/>
      <c r="AX780" s="24"/>
      <c r="AY780" s="24"/>
      <c r="AZ780" s="24"/>
    </row>
    <row r="781" ht="15.75" customHeight="1">
      <c r="A781" s="70"/>
      <c r="B781" s="71"/>
      <c r="C781" s="70"/>
      <c r="D781" s="72"/>
      <c r="E781" s="73"/>
      <c r="F781" s="73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  <c r="AA781" s="24"/>
      <c r="AB781" s="24"/>
      <c r="AC781" s="24"/>
      <c r="AD781" s="24"/>
      <c r="AE781" s="24"/>
      <c r="AF781" s="24"/>
      <c r="AG781" s="24"/>
      <c r="AH781" s="24"/>
      <c r="AI781" s="24"/>
      <c r="AJ781" s="24"/>
      <c r="AK781" s="24"/>
      <c r="AL781" s="24"/>
      <c r="AM781" s="24"/>
      <c r="AN781" s="24"/>
      <c r="AO781" s="24"/>
      <c r="AP781" s="24"/>
      <c r="AQ781" s="24"/>
      <c r="AR781" s="24"/>
      <c r="AS781" s="24"/>
      <c r="AT781" s="24"/>
      <c r="AU781" s="24"/>
      <c r="AV781" s="24"/>
      <c r="AW781" s="24"/>
      <c r="AX781" s="24"/>
      <c r="AY781" s="24"/>
      <c r="AZ781" s="24"/>
    </row>
    <row r="782" ht="15.75" customHeight="1">
      <c r="A782" s="70"/>
      <c r="B782" s="71"/>
      <c r="C782" s="70"/>
      <c r="D782" s="72"/>
      <c r="E782" s="73"/>
      <c r="F782" s="73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  <c r="AA782" s="24"/>
      <c r="AB782" s="24"/>
      <c r="AC782" s="24"/>
      <c r="AD782" s="24"/>
      <c r="AE782" s="24"/>
      <c r="AF782" s="24"/>
      <c r="AG782" s="24"/>
      <c r="AH782" s="24"/>
      <c r="AI782" s="24"/>
      <c r="AJ782" s="24"/>
      <c r="AK782" s="24"/>
      <c r="AL782" s="24"/>
      <c r="AM782" s="24"/>
      <c r="AN782" s="24"/>
      <c r="AO782" s="24"/>
      <c r="AP782" s="24"/>
      <c r="AQ782" s="24"/>
      <c r="AR782" s="24"/>
      <c r="AS782" s="24"/>
      <c r="AT782" s="24"/>
      <c r="AU782" s="24"/>
      <c r="AV782" s="24"/>
      <c r="AW782" s="24"/>
      <c r="AX782" s="24"/>
      <c r="AY782" s="24"/>
      <c r="AZ782" s="24"/>
    </row>
    <row r="783" ht="15.75" customHeight="1">
      <c r="A783" s="70"/>
      <c r="B783" s="71"/>
      <c r="C783" s="70"/>
      <c r="D783" s="72"/>
      <c r="E783" s="73"/>
      <c r="F783" s="73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  <c r="AA783" s="24"/>
      <c r="AB783" s="24"/>
      <c r="AC783" s="24"/>
      <c r="AD783" s="24"/>
      <c r="AE783" s="24"/>
      <c r="AF783" s="24"/>
      <c r="AG783" s="24"/>
      <c r="AH783" s="24"/>
      <c r="AI783" s="24"/>
      <c r="AJ783" s="24"/>
      <c r="AK783" s="24"/>
      <c r="AL783" s="24"/>
      <c r="AM783" s="24"/>
      <c r="AN783" s="24"/>
      <c r="AO783" s="24"/>
      <c r="AP783" s="24"/>
      <c r="AQ783" s="24"/>
      <c r="AR783" s="24"/>
      <c r="AS783" s="24"/>
      <c r="AT783" s="24"/>
      <c r="AU783" s="24"/>
      <c r="AV783" s="24"/>
      <c r="AW783" s="24"/>
      <c r="AX783" s="24"/>
      <c r="AY783" s="24"/>
      <c r="AZ783" s="24"/>
    </row>
    <row r="784" ht="15.75" customHeight="1">
      <c r="A784" s="70"/>
      <c r="B784" s="71"/>
      <c r="C784" s="70"/>
      <c r="D784" s="72"/>
      <c r="E784" s="73"/>
      <c r="F784" s="73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  <c r="AA784" s="24"/>
      <c r="AB784" s="24"/>
      <c r="AC784" s="24"/>
      <c r="AD784" s="24"/>
      <c r="AE784" s="24"/>
      <c r="AF784" s="24"/>
      <c r="AG784" s="24"/>
      <c r="AH784" s="24"/>
      <c r="AI784" s="24"/>
      <c r="AJ784" s="24"/>
      <c r="AK784" s="24"/>
      <c r="AL784" s="24"/>
      <c r="AM784" s="24"/>
      <c r="AN784" s="24"/>
      <c r="AO784" s="24"/>
      <c r="AP784" s="24"/>
      <c r="AQ784" s="24"/>
      <c r="AR784" s="24"/>
      <c r="AS784" s="24"/>
      <c r="AT784" s="24"/>
      <c r="AU784" s="24"/>
      <c r="AV784" s="24"/>
      <c r="AW784" s="24"/>
      <c r="AX784" s="24"/>
      <c r="AY784" s="24"/>
      <c r="AZ784" s="24"/>
    </row>
    <row r="785" ht="15.75" customHeight="1">
      <c r="A785" s="70"/>
      <c r="B785" s="71"/>
      <c r="C785" s="70"/>
      <c r="D785" s="72"/>
      <c r="E785" s="73"/>
      <c r="F785" s="73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  <c r="AA785" s="24"/>
      <c r="AB785" s="24"/>
      <c r="AC785" s="24"/>
      <c r="AD785" s="24"/>
      <c r="AE785" s="24"/>
      <c r="AF785" s="24"/>
      <c r="AG785" s="24"/>
      <c r="AH785" s="24"/>
      <c r="AI785" s="24"/>
      <c r="AJ785" s="24"/>
      <c r="AK785" s="24"/>
      <c r="AL785" s="24"/>
      <c r="AM785" s="24"/>
      <c r="AN785" s="24"/>
      <c r="AO785" s="24"/>
      <c r="AP785" s="24"/>
      <c r="AQ785" s="24"/>
      <c r="AR785" s="24"/>
      <c r="AS785" s="24"/>
      <c r="AT785" s="24"/>
      <c r="AU785" s="24"/>
      <c r="AV785" s="24"/>
      <c r="AW785" s="24"/>
      <c r="AX785" s="24"/>
      <c r="AY785" s="24"/>
      <c r="AZ785" s="24"/>
    </row>
    <row r="786" ht="15.75" customHeight="1">
      <c r="A786" s="70"/>
      <c r="B786" s="71"/>
      <c r="C786" s="70"/>
      <c r="D786" s="72"/>
      <c r="E786" s="73"/>
      <c r="F786" s="73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  <c r="AA786" s="24"/>
      <c r="AB786" s="24"/>
      <c r="AC786" s="24"/>
      <c r="AD786" s="24"/>
      <c r="AE786" s="24"/>
      <c r="AF786" s="24"/>
      <c r="AG786" s="24"/>
      <c r="AH786" s="24"/>
      <c r="AI786" s="24"/>
      <c r="AJ786" s="24"/>
      <c r="AK786" s="24"/>
      <c r="AL786" s="24"/>
      <c r="AM786" s="24"/>
      <c r="AN786" s="24"/>
      <c r="AO786" s="24"/>
      <c r="AP786" s="24"/>
      <c r="AQ786" s="24"/>
      <c r="AR786" s="24"/>
      <c r="AS786" s="24"/>
      <c r="AT786" s="24"/>
      <c r="AU786" s="24"/>
      <c r="AV786" s="24"/>
      <c r="AW786" s="24"/>
      <c r="AX786" s="24"/>
      <c r="AY786" s="24"/>
      <c r="AZ786" s="24"/>
    </row>
    <row r="787" ht="15.75" customHeight="1">
      <c r="A787" s="70"/>
      <c r="B787" s="71"/>
      <c r="C787" s="70"/>
      <c r="D787" s="72"/>
      <c r="E787" s="73"/>
      <c r="F787" s="73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  <c r="AF787" s="24"/>
      <c r="AG787" s="24"/>
      <c r="AH787" s="24"/>
      <c r="AI787" s="24"/>
      <c r="AJ787" s="24"/>
      <c r="AK787" s="24"/>
      <c r="AL787" s="24"/>
      <c r="AM787" s="24"/>
      <c r="AN787" s="24"/>
      <c r="AO787" s="24"/>
      <c r="AP787" s="24"/>
      <c r="AQ787" s="24"/>
      <c r="AR787" s="24"/>
      <c r="AS787" s="24"/>
      <c r="AT787" s="24"/>
      <c r="AU787" s="24"/>
      <c r="AV787" s="24"/>
      <c r="AW787" s="24"/>
      <c r="AX787" s="24"/>
      <c r="AY787" s="24"/>
      <c r="AZ787" s="24"/>
    </row>
    <row r="788" ht="15.75" customHeight="1">
      <c r="A788" s="70"/>
      <c r="B788" s="71"/>
      <c r="C788" s="70"/>
      <c r="D788" s="72"/>
      <c r="E788" s="73"/>
      <c r="F788" s="73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4"/>
      <c r="AF788" s="24"/>
      <c r="AG788" s="24"/>
      <c r="AH788" s="24"/>
      <c r="AI788" s="24"/>
      <c r="AJ788" s="24"/>
      <c r="AK788" s="24"/>
      <c r="AL788" s="24"/>
      <c r="AM788" s="24"/>
      <c r="AN788" s="24"/>
      <c r="AO788" s="24"/>
      <c r="AP788" s="24"/>
      <c r="AQ788" s="24"/>
      <c r="AR788" s="24"/>
      <c r="AS788" s="24"/>
      <c r="AT788" s="24"/>
      <c r="AU788" s="24"/>
      <c r="AV788" s="24"/>
      <c r="AW788" s="24"/>
      <c r="AX788" s="24"/>
      <c r="AY788" s="24"/>
      <c r="AZ788" s="24"/>
    </row>
    <row r="789" ht="15.75" customHeight="1">
      <c r="A789" s="70"/>
      <c r="B789" s="71"/>
      <c r="C789" s="70"/>
      <c r="D789" s="72"/>
      <c r="E789" s="73"/>
      <c r="F789" s="73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4"/>
      <c r="AF789" s="24"/>
      <c r="AG789" s="24"/>
      <c r="AH789" s="24"/>
      <c r="AI789" s="24"/>
      <c r="AJ789" s="24"/>
      <c r="AK789" s="24"/>
      <c r="AL789" s="24"/>
      <c r="AM789" s="24"/>
      <c r="AN789" s="24"/>
      <c r="AO789" s="24"/>
      <c r="AP789" s="24"/>
      <c r="AQ789" s="24"/>
      <c r="AR789" s="24"/>
      <c r="AS789" s="24"/>
      <c r="AT789" s="24"/>
      <c r="AU789" s="24"/>
      <c r="AV789" s="24"/>
      <c r="AW789" s="24"/>
      <c r="AX789" s="24"/>
      <c r="AY789" s="24"/>
      <c r="AZ789" s="24"/>
    </row>
    <row r="790" ht="15.75" customHeight="1">
      <c r="A790" s="70"/>
      <c r="B790" s="71"/>
      <c r="C790" s="70"/>
      <c r="D790" s="72"/>
      <c r="E790" s="73"/>
      <c r="F790" s="73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4"/>
      <c r="AF790" s="24"/>
      <c r="AG790" s="24"/>
      <c r="AH790" s="24"/>
      <c r="AI790" s="24"/>
      <c r="AJ790" s="24"/>
      <c r="AK790" s="24"/>
      <c r="AL790" s="24"/>
      <c r="AM790" s="24"/>
      <c r="AN790" s="24"/>
      <c r="AO790" s="24"/>
      <c r="AP790" s="24"/>
      <c r="AQ790" s="24"/>
      <c r="AR790" s="24"/>
      <c r="AS790" s="24"/>
      <c r="AT790" s="24"/>
      <c r="AU790" s="24"/>
      <c r="AV790" s="24"/>
      <c r="AW790" s="24"/>
      <c r="AX790" s="24"/>
      <c r="AY790" s="24"/>
      <c r="AZ790" s="24"/>
    </row>
    <row r="791" ht="15.75" customHeight="1">
      <c r="A791" s="70"/>
      <c r="B791" s="71"/>
      <c r="C791" s="70"/>
      <c r="D791" s="72"/>
      <c r="E791" s="73"/>
      <c r="F791" s="73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  <c r="AA791" s="24"/>
      <c r="AB791" s="24"/>
      <c r="AC791" s="24"/>
      <c r="AD791" s="24"/>
      <c r="AE791" s="24"/>
      <c r="AF791" s="24"/>
      <c r="AG791" s="24"/>
      <c r="AH791" s="24"/>
      <c r="AI791" s="24"/>
      <c r="AJ791" s="24"/>
      <c r="AK791" s="24"/>
      <c r="AL791" s="24"/>
      <c r="AM791" s="24"/>
      <c r="AN791" s="24"/>
      <c r="AO791" s="24"/>
      <c r="AP791" s="24"/>
      <c r="AQ791" s="24"/>
      <c r="AR791" s="24"/>
      <c r="AS791" s="24"/>
      <c r="AT791" s="24"/>
      <c r="AU791" s="24"/>
      <c r="AV791" s="24"/>
      <c r="AW791" s="24"/>
      <c r="AX791" s="24"/>
      <c r="AY791" s="24"/>
      <c r="AZ791" s="24"/>
    </row>
    <row r="792" ht="15.75" customHeight="1">
      <c r="A792" s="70"/>
      <c r="B792" s="71"/>
      <c r="C792" s="70"/>
      <c r="D792" s="72"/>
      <c r="E792" s="73"/>
      <c r="F792" s="73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  <c r="AA792" s="24"/>
      <c r="AB792" s="24"/>
      <c r="AC792" s="24"/>
      <c r="AD792" s="24"/>
      <c r="AE792" s="24"/>
      <c r="AF792" s="24"/>
      <c r="AG792" s="24"/>
      <c r="AH792" s="24"/>
      <c r="AI792" s="24"/>
      <c r="AJ792" s="24"/>
      <c r="AK792" s="24"/>
      <c r="AL792" s="24"/>
      <c r="AM792" s="24"/>
      <c r="AN792" s="24"/>
      <c r="AO792" s="24"/>
      <c r="AP792" s="24"/>
      <c r="AQ792" s="24"/>
      <c r="AR792" s="24"/>
      <c r="AS792" s="24"/>
      <c r="AT792" s="24"/>
      <c r="AU792" s="24"/>
      <c r="AV792" s="24"/>
      <c r="AW792" s="24"/>
      <c r="AX792" s="24"/>
      <c r="AY792" s="24"/>
      <c r="AZ792" s="24"/>
    </row>
    <row r="793" ht="15.75" customHeight="1">
      <c r="A793" s="70"/>
      <c r="B793" s="71"/>
      <c r="C793" s="70"/>
      <c r="D793" s="72"/>
      <c r="E793" s="73"/>
      <c r="F793" s="73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  <c r="AF793" s="24"/>
      <c r="AG793" s="24"/>
      <c r="AH793" s="24"/>
      <c r="AI793" s="24"/>
      <c r="AJ793" s="24"/>
      <c r="AK793" s="24"/>
      <c r="AL793" s="24"/>
      <c r="AM793" s="24"/>
      <c r="AN793" s="24"/>
      <c r="AO793" s="24"/>
      <c r="AP793" s="24"/>
      <c r="AQ793" s="24"/>
      <c r="AR793" s="24"/>
      <c r="AS793" s="24"/>
      <c r="AT793" s="24"/>
      <c r="AU793" s="24"/>
      <c r="AV793" s="24"/>
      <c r="AW793" s="24"/>
      <c r="AX793" s="24"/>
      <c r="AY793" s="24"/>
      <c r="AZ793" s="24"/>
    </row>
    <row r="794" ht="15.75" customHeight="1">
      <c r="A794" s="70"/>
      <c r="B794" s="71"/>
      <c r="C794" s="70"/>
      <c r="D794" s="72"/>
      <c r="E794" s="73"/>
      <c r="F794" s="73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  <c r="AF794" s="24"/>
      <c r="AG794" s="24"/>
      <c r="AH794" s="24"/>
      <c r="AI794" s="24"/>
      <c r="AJ794" s="24"/>
      <c r="AK794" s="24"/>
      <c r="AL794" s="24"/>
      <c r="AM794" s="24"/>
      <c r="AN794" s="24"/>
      <c r="AO794" s="24"/>
      <c r="AP794" s="24"/>
      <c r="AQ794" s="24"/>
      <c r="AR794" s="24"/>
      <c r="AS794" s="24"/>
      <c r="AT794" s="24"/>
      <c r="AU794" s="24"/>
      <c r="AV794" s="24"/>
      <c r="AW794" s="24"/>
      <c r="AX794" s="24"/>
      <c r="AY794" s="24"/>
      <c r="AZ794" s="24"/>
    </row>
    <row r="795" ht="15.75" customHeight="1">
      <c r="A795" s="70"/>
      <c r="B795" s="71"/>
      <c r="C795" s="70"/>
      <c r="D795" s="72"/>
      <c r="E795" s="73"/>
      <c r="F795" s="73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  <c r="AA795" s="24"/>
      <c r="AB795" s="24"/>
      <c r="AC795" s="24"/>
      <c r="AD795" s="24"/>
      <c r="AE795" s="24"/>
      <c r="AF795" s="24"/>
      <c r="AG795" s="24"/>
      <c r="AH795" s="24"/>
      <c r="AI795" s="24"/>
      <c r="AJ795" s="24"/>
      <c r="AK795" s="24"/>
      <c r="AL795" s="24"/>
      <c r="AM795" s="24"/>
      <c r="AN795" s="24"/>
      <c r="AO795" s="24"/>
      <c r="AP795" s="24"/>
      <c r="AQ795" s="24"/>
      <c r="AR795" s="24"/>
      <c r="AS795" s="24"/>
      <c r="AT795" s="24"/>
      <c r="AU795" s="24"/>
      <c r="AV795" s="24"/>
      <c r="AW795" s="24"/>
      <c r="AX795" s="24"/>
      <c r="AY795" s="24"/>
      <c r="AZ795" s="24"/>
    </row>
    <row r="796" ht="15.75" customHeight="1">
      <c r="A796" s="70"/>
      <c r="B796" s="71"/>
      <c r="C796" s="70"/>
      <c r="D796" s="72"/>
      <c r="E796" s="73"/>
      <c r="F796" s="73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  <c r="AA796" s="24"/>
      <c r="AB796" s="24"/>
      <c r="AC796" s="24"/>
      <c r="AD796" s="24"/>
      <c r="AE796" s="24"/>
      <c r="AF796" s="24"/>
      <c r="AG796" s="24"/>
      <c r="AH796" s="24"/>
      <c r="AI796" s="24"/>
      <c r="AJ796" s="24"/>
      <c r="AK796" s="24"/>
      <c r="AL796" s="24"/>
      <c r="AM796" s="24"/>
      <c r="AN796" s="24"/>
      <c r="AO796" s="24"/>
      <c r="AP796" s="24"/>
      <c r="AQ796" s="24"/>
      <c r="AR796" s="24"/>
      <c r="AS796" s="24"/>
      <c r="AT796" s="24"/>
      <c r="AU796" s="24"/>
      <c r="AV796" s="24"/>
      <c r="AW796" s="24"/>
      <c r="AX796" s="24"/>
      <c r="AY796" s="24"/>
      <c r="AZ796" s="24"/>
    </row>
    <row r="797" ht="15.75" customHeight="1">
      <c r="A797" s="70"/>
      <c r="B797" s="71"/>
      <c r="C797" s="70"/>
      <c r="D797" s="72"/>
      <c r="E797" s="73"/>
      <c r="F797" s="73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4"/>
      <c r="AF797" s="24"/>
      <c r="AG797" s="24"/>
      <c r="AH797" s="24"/>
      <c r="AI797" s="24"/>
      <c r="AJ797" s="24"/>
      <c r="AK797" s="24"/>
      <c r="AL797" s="24"/>
      <c r="AM797" s="24"/>
      <c r="AN797" s="24"/>
      <c r="AO797" s="24"/>
      <c r="AP797" s="24"/>
      <c r="AQ797" s="24"/>
      <c r="AR797" s="24"/>
      <c r="AS797" s="24"/>
      <c r="AT797" s="24"/>
      <c r="AU797" s="24"/>
      <c r="AV797" s="24"/>
      <c r="AW797" s="24"/>
      <c r="AX797" s="24"/>
      <c r="AY797" s="24"/>
      <c r="AZ797" s="24"/>
    </row>
    <row r="798" ht="15.75" customHeight="1">
      <c r="A798" s="70"/>
      <c r="B798" s="71"/>
      <c r="C798" s="70"/>
      <c r="D798" s="72"/>
      <c r="E798" s="73"/>
      <c r="F798" s="73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  <c r="AA798" s="24"/>
      <c r="AB798" s="24"/>
      <c r="AC798" s="24"/>
      <c r="AD798" s="24"/>
      <c r="AE798" s="24"/>
      <c r="AF798" s="24"/>
      <c r="AG798" s="24"/>
      <c r="AH798" s="24"/>
      <c r="AI798" s="24"/>
      <c r="AJ798" s="24"/>
      <c r="AK798" s="24"/>
      <c r="AL798" s="24"/>
      <c r="AM798" s="24"/>
      <c r="AN798" s="24"/>
      <c r="AO798" s="24"/>
      <c r="AP798" s="24"/>
      <c r="AQ798" s="24"/>
      <c r="AR798" s="24"/>
      <c r="AS798" s="24"/>
      <c r="AT798" s="24"/>
      <c r="AU798" s="24"/>
      <c r="AV798" s="24"/>
      <c r="AW798" s="24"/>
      <c r="AX798" s="24"/>
      <c r="AY798" s="24"/>
      <c r="AZ798" s="24"/>
    </row>
    <row r="799" ht="15.75" customHeight="1">
      <c r="A799" s="70"/>
      <c r="B799" s="71"/>
      <c r="C799" s="70"/>
      <c r="D799" s="72"/>
      <c r="E799" s="73"/>
      <c r="F799" s="73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  <c r="AA799" s="24"/>
      <c r="AB799" s="24"/>
      <c r="AC799" s="24"/>
      <c r="AD799" s="24"/>
      <c r="AE799" s="24"/>
      <c r="AF799" s="24"/>
      <c r="AG799" s="24"/>
      <c r="AH799" s="24"/>
      <c r="AI799" s="24"/>
      <c r="AJ799" s="24"/>
      <c r="AK799" s="24"/>
      <c r="AL799" s="24"/>
      <c r="AM799" s="24"/>
      <c r="AN799" s="24"/>
      <c r="AO799" s="24"/>
      <c r="AP799" s="24"/>
      <c r="AQ799" s="24"/>
      <c r="AR799" s="24"/>
      <c r="AS799" s="24"/>
      <c r="AT799" s="24"/>
      <c r="AU799" s="24"/>
      <c r="AV799" s="24"/>
      <c r="AW799" s="24"/>
      <c r="AX799" s="24"/>
      <c r="AY799" s="24"/>
      <c r="AZ799" s="24"/>
    </row>
    <row r="800" ht="15.75" customHeight="1">
      <c r="A800" s="70"/>
      <c r="B800" s="71"/>
      <c r="C800" s="70"/>
      <c r="D800" s="72"/>
      <c r="E800" s="73"/>
      <c r="F800" s="73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  <c r="AA800" s="24"/>
      <c r="AB800" s="24"/>
      <c r="AC800" s="24"/>
      <c r="AD800" s="24"/>
      <c r="AE800" s="24"/>
      <c r="AF800" s="24"/>
      <c r="AG800" s="24"/>
      <c r="AH800" s="24"/>
      <c r="AI800" s="24"/>
      <c r="AJ800" s="24"/>
      <c r="AK800" s="24"/>
      <c r="AL800" s="24"/>
      <c r="AM800" s="24"/>
      <c r="AN800" s="24"/>
      <c r="AO800" s="24"/>
      <c r="AP800" s="24"/>
      <c r="AQ800" s="24"/>
      <c r="AR800" s="24"/>
      <c r="AS800" s="24"/>
      <c r="AT800" s="24"/>
      <c r="AU800" s="24"/>
      <c r="AV800" s="24"/>
      <c r="AW800" s="24"/>
      <c r="AX800" s="24"/>
      <c r="AY800" s="24"/>
      <c r="AZ800" s="24"/>
    </row>
    <row r="801" ht="15.75" customHeight="1">
      <c r="A801" s="70"/>
      <c r="B801" s="71"/>
      <c r="C801" s="70"/>
      <c r="D801" s="72"/>
      <c r="E801" s="73"/>
      <c r="F801" s="73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  <c r="AA801" s="24"/>
      <c r="AB801" s="24"/>
      <c r="AC801" s="24"/>
      <c r="AD801" s="24"/>
      <c r="AE801" s="24"/>
      <c r="AF801" s="24"/>
      <c r="AG801" s="24"/>
      <c r="AH801" s="24"/>
      <c r="AI801" s="24"/>
      <c r="AJ801" s="24"/>
      <c r="AK801" s="24"/>
      <c r="AL801" s="24"/>
      <c r="AM801" s="24"/>
      <c r="AN801" s="24"/>
      <c r="AO801" s="24"/>
      <c r="AP801" s="24"/>
      <c r="AQ801" s="24"/>
      <c r="AR801" s="24"/>
      <c r="AS801" s="24"/>
      <c r="AT801" s="24"/>
      <c r="AU801" s="24"/>
      <c r="AV801" s="24"/>
      <c r="AW801" s="24"/>
      <c r="AX801" s="24"/>
      <c r="AY801" s="24"/>
      <c r="AZ801" s="24"/>
    </row>
    <row r="802" ht="15.75" customHeight="1">
      <c r="A802" s="70"/>
      <c r="B802" s="71"/>
      <c r="C802" s="70"/>
      <c r="D802" s="72"/>
      <c r="E802" s="73"/>
      <c r="F802" s="73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  <c r="AA802" s="24"/>
      <c r="AB802" s="24"/>
      <c r="AC802" s="24"/>
      <c r="AD802" s="24"/>
      <c r="AE802" s="24"/>
      <c r="AF802" s="24"/>
      <c r="AG802" s="24"/>
      <c r="AH802" s="24"/>
      <c r="AI802" s="24"/>
      <c r="AJ802" s="24"/>
      <c r="AK802" s="24"/>
      <c r="AL802" s="24"/>
      <c r="AM802" s="24"/>
      <c r="AN802" s="24"/>
      <c r="AO802" s="24"/>
      <c r="AP802" s="24"/>
      <c r="AQ802" s="24"/>
      <c r="AR802" s="24"/>
      <c r="AS802" s="24"/>
      <c r="AT802" s="24"/>
      <c r="AU802" s="24"/>
      <c r="AV802" s="24"/>
      <c r="AW802" s="24"/>
      <c r="AX802" s="24"/>
      <c r="AY802" s="24"/>
      <c r="AZ802" s="24"/>
    </row>
    <row r="803" ht="15.75" customHeight="1">
      <c r="A803" s="70"/>
      <c r="B803" s="71"/>
      <c r="C803" s="70"/>
      <c r="D803" s="72"/>
      <c r="E803" s="73"/>
      <c r="F803" s="73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  <c r="AA803" s="24"/>
      <c r="AB803" s="24"/>
      <c r="AC803" s="24"/>
      <c r="AD803" s="24"/>
      <c r="AE803" s="24"/>
      <c r="AF803" s="24"/>
      <c r="AG803" s="24"/>
      <c r="AH803" s="24"/>
      <c r="AI803" s="24"/>
      <c r="AJ803" s="24"/>
      <c r="AK803" s="24"/>
      <c r="AL803" s="24"/>
      <c r="AM803" s="24"/>
      <c r="AN803" s="24"/>
      <c r="AO803" s="24"/>
      <c r="AP803" s="24"/>
      <c r="AQ803" s="24"/>
      <c r="AR803" s="24"/>
      <c r="AS803" s="24"/>
      <c r="AT803" s="24"/>
      <c r="AU803" s="24"/>
      <c r="AV803" s="24"/>
      <c r="AW803" s="24"/>
      <c r="AX803" s="24"/>
      <c r="AY803" s="24"/>
      <c r="AZ803" s="24"/>
    </row>
    <row r="804" ht="15.75" customHeight="1">
      <c r="A804" s="70"/>
      <c r="B804" s="71"/>
      <c r="C804" s="70"/>
      <c r="D804" s="72"/>
      <c r="E804" s="73"/>
      <c r="F804" s="73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  <c r="AF804" s="24"/>
      <c r="AG804" s="24"/>
      <c r="AH804" s="24"/>
      <c r="AI804" s="24"/>
      <c r="AJ804" s="24"/>
      <c r="AK804" s="24"/>
      <c r="AL804" s="24"/>
      <c r="AM804" s="24"/>
      <c r="AN804" s="24"/>
      <c r="AO804" s="24"/>
      <c r="AP804" s="24"/>
      <c r="AQ804" s="24"/>
      <c r="AR804" s="24"/>
      <c r="AS804" s="24"/>
      <c r="AT804" s="24"/>
      <c r="AU804" s="24"/>
      <c r="AV804" s="24"/>
      <c r="AW804" s="24"/>
      <c r="AX804" s="24"/>
      <c r="AY804" s="24"/>
      <c r="AZ804" s="24"/>
    </row>
    <row r="805" ht="15.75" customHeight="1">
      <c r="A805" s="70"/>
      <c r="B805" s="71"/>
      <c r="C805" s="70"/>
      <c r="D805" s="72"/>
      <c r="E805" s="73"/>
      <c r="F805" s="73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  <c r="AA805" s="24"/>
      <c r="AB805" s="24"/>
      <c r="AC805" s="24"/>
      <c r="AD805" s="24"/>
      <c r="AE805" s="24"/>
      <c r="AF805" s="24"/>
      <c r="AG805" s="24"/>
      <c r="AH805" s="24"/>
      <c r="AI805" s="24"/>
      <c r="AJ805" s="24"/>
      <c r="AK805" s="24"/>
      <c r="AL805" s="24"/>
      <c r="AM805" s="24"/>
      <c r="AN805" s="24"/>
      <c r="AO805" s="24"/>
      <c r="AP805" s="24"/>
      <c r="AQ805" s="24"/>
      <c r="AR805" s="24"/>
      <c r="AS805" s="24"/>
      <c r="AT805" s="24"/>
      <c r="AU805" s="24"/>
      <c r="AV805" s="24"/>
      <c r="AW805" s="24"/>
      <c r="AX805" s="24"/>
      <c r="AY805" s="24"/>
      <c r="AZ805" s="24"/>
    </row>
    <row r="806" ht="15.75" customHeight="1">
      <c r="A806" s="70"/>
      <c r="B806" s="71"/>
      <c r="C806" s="70"/>
      <c r="D806" s="72"/>
      <c r="E806" s="73"/>
      <c r="F806" s="73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  <c r="AF806" s="24"/>
      <c r="AG806" s="24"/>
      <c r="AH806" s="24"/>
      <c r="AI806" s="24"/>
      <c r="AJ806" s="24"/>
      <c r="AK806" s="24"/>
      <c r="AL806" s="24"/>
      <c r="AM806" s="24"/>
      <c r="AN806" s="24"/>
      <c r="AO806" s="24"/>
      <c r="AP806" s="24"/>
      <c r="AQ806" s="24"/>
      <c r="AR806" s="24"/>
      <c r="AS806" s="24"/>
      <c r="AT806" s="24"/>
      <c r="AU806" s="24"/>
      <c r="AV806" s="24"/>
      <c r="AW806" s="24"/>
      <c r="AX806" s="24"/>
      <c r="AY806" s="24"/>
      <c r="AZ806" s="24"/>
    </row>
    <row r="807" ht="15.75" customHeight="1">
      <c r="A807" s="70"/>
      <c r="B807" s="71"/>
      <c r="C807" s="70"/>
      <c r="D807" s="72"/>
      <c r="E807" s="73"/>
      <c r="F807" s="73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  <c r="AA807" s="24"/>
      <c r="AB807" s="24"/>
      <c r="AC807" s="24"/>
      <c r="AD807" s="24"/>
      <c r="AE807" s="24"/>
      <c r="AF807" s="24"/>
      <c r="AG807" s="24"/>
      <c r="AH807" s="24"/>
      <c r="AI807" s="24"/>
      <c r="AJ807" s="24"/>
      <c r="AK807" s="24"/>
      <c r="AL807" s="24"/>
      <c r="AM807" s="24"/>
      <c r="AN807" s="24"/>
      <c r="AO807" s="24"/>
      <c r="AP807" s="24"/>
      <c r="AQ807" s="24"/>
      <c r="AR807" s="24"/>
      <c r="AS807" s="24"/>
      <c r="AT807" s="24"/>
      <c r="AU807" s="24"/>
      <c r="AV807" s="24"/>
      <c r="AW807" s="24"/>
      <c r="AX807" s="24"/>
      <c r="AY807" s="24"/>
      <c r="AZ807" s="24"/>
    </row>
    <row r="808" ht="15.75" customHeight="1">
      <c r="A808" s="70"/>
      <c r="B808" s="71"/>
      <c r="C808" s="70"/>
      <c r="D808" s="72"/>
      <c r="E808" s="73"/>
      <c r="F808" s="73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4"/>
      <c r="AF808" s="24"/>
      <c r="AG808" s="24"/>
      <c r="AH808" s="24"/>
      <c r="AI808" s="24"/>
      <c r="AJ808" s="24"/>
      <c r="AK808" s="24"/>
      <c r="AL808" s="24"/>
      <c r="AM808" s="24"/>
      <c r="AN808" s="24"/>
      <c r="AO808" s="24"/>
      <c r="AP808" s="24"/>
      <c r="AQ808" s="24"/>
      <c r="AR808" s="24"/>
      <c r="AS808" s="24"/>
      <c r="AT808" s="24"/>
      <c r="AU808" s="24"/>
      <c r="AV808" s="24"/>
      <c r="AW808" s="24"/>
      <c r="AX808" s="24"/>
      <c r="AY808" s="24"/>
      <c r="AZ808" s="24"/>
    </row>
    <row r="809" ht="15.75" customHeight="1">
      <c r="A809" s="70"/>
      <c r="B809" s="71"/>
      <c r="C809" s="70"/>
      <c r="D809" s="72"/>
      <c r="E809" s="73"/>
      <c r="F809" s="73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  <c r="AA809" s="24"/>
      <c r="AB809" s="24"/>
      <c r="AC809" s="24"/>
      <c r="AD809" s="24"/>
      <c r="AE809" s="24"/>
      <c r="AF809" s="24"/>
      <c r="AG809" s="24"/>
      <c r="AH809" s="24"/>
      <c r="AI809" s="24"/>
      <c r="AJ809" s="24"/>
      <c r="AK809" s="24"/>
      <c r="AL809" s="24"/>
      <c r="AM809" s="24"/>
      <c r="AN809" s="24"/>
      <c r="AO809" s="24"/>
      <c r="AP809" s="24"/>
      <c r="AQ809" s="24"/>
      <c r="AR809" s="24"/>
      <c r="AS809" s="24"/>
      <c r="AT809" s="24"/>
      <c r="AU809" s="24"/>
      <c r="AV809" s="24"/>
      <c r="AW809" s="24"/>
      <c r="AX809" s="24"/>
      <c r="AY809" s="24"/>
      <c r="AZ809" s="24"/>
    </row>
    <row r="810" ht="15.75" customHeight="1">
      <c r="A810" s="70"/>
      <c r="B810" s="71"/>
      <c r="C810" s="70"/>
      <c r="D810" s="72"/>
      <c r="E810" s="73"/>
      <c r="F810" s="73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  <c r="AA810" s="24"/>
      <c r="AB810" s="24"/>
      <c r="AC810" s="24"/>
      <c r="AD810" s="24"/>
      <c r="AE810" s="24"/>
      <c r="AF810" s="24"/>
      <c r="AG810" s="24"/>
      <c r="AH810" s="24"/>
      <c r="AI810" s="24"/>
      <c r="AJ810" s="24"/>
      <c r="AK810" s="24"/>
      <c r="AL810" s="24"/>
      <c r="AM810" s="24"/>
      <c r="AN810" s="24"/>
      <c r="AO810" s="24"/>
      <c r="AP810" s="24"/>
      <c r="AQ810" s="24"/>
      <c r="AR810" s="24"/>
      <c r="AS810" s="24"/>
      <c r="AT810" s="24"/>
      <c r="AU810" s="24"/>
      <c r="AV810" s="24"/>
      <c r="AW810" s="24"/>
      <c r="AX810" s="24"/>
      <c r="AY810" s="24"/>
      <c r="AZ810" s="24"/>
    </row>
    <row r="811" ht="15.75" customHeight="1">
      <c r="A811" s="70"/>
      <c r="B811" s="71"/>
      <c r="C811" s="70"/>
      <c r="D811" s="72"/>
      <c r="E811" s="73"/>
      <c r="F811" s="73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  <c r="AA811" s="24"/>
      <c r="AB811" s="24"/>
      <c r="AC811" s="24"/>
      <c r="AD811" s="24"/>
      <c r="AE811" s="24"/>
      <c r="AF811" s="24"/>
      <c r="AG811" s="24"/>
      <c r="AH811" s="24"/>
      <c r="AI811" s="24"/>
      <c r="AJ811" s="24"/>
      <c r="AK811" s="24"/>
      <c r="AL811" s="24"/>
      <c r="AM811" s="24"/>
      <c r="AN811" s="24"/>
      <c r="AO811" s="24"/>
      <c r="AP811" s="24"/>
      <c r="AQ811" s="24"/>
      <c r="AR811" s="24"/>
      <c r="AS811" s="24"/>
      <c r="AT811" s="24"/>
      <c r="AU811" s="24"/>
      <c r="AV811" s="24"/>
      <c r="AW811" s="24"/>
      <c r="AX811" s="24"/>
      <c r="AY811" s="24"/>
      <c r="AZ811" s="24"/>
    </row>
    <row r="812" ht="15.75" customHeight="1">
      <c r="A812" s="70"/>
      <c r="B812" s="71"/>
      <c r="C812" s="70"/>
      <c r="D812" s="72"/>
      <c r="E812" s="73"/>
      <c r="F812" s="73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  <c r="AA812" s="24"/>
      <c r="AB812" s="24"/>
      <c r="AC812" s="24"/>
      <c r="AD812" s="24"/>
      <c r="AE812" s="24"/>
      <c r="AF812" s="24"/>
      <c r="AG812" s="24"/>
      <c r="AH812" s="24"/>
      <c r="AI812" s="24"/>
      <c r="AJ812" s="24"/>
      <c r="AK812" s="24"/>
      <c r="AL812" s="24"/>
      <c r="AM812" s="24"/>
      <c r="AN812" s="24"/>
      <c r="AO812" s="24"/>
      <c r="AP812" s="24"/>
      <c r="AQ812" s="24"/>
      <c r="AR812" s="24"/>
      <c r="AS812" s="24"/>
      <c r="AT812" s="24"/>
      <c r="AU812" s="24"/>
      <c r="AV812" s="24"/>
      <c r="AW812" s="24"/>
      <c r="AX812" s="24"/>
      <c r="AY812" s="24"/>
      <c r="AZ812" s="24"/>
    </row>
    <row r="813" ht="15.75" customHeight="1">
      <c r="A813" s="70"/>
      <c r="B813" s="71"/>
      <c r="C813" s="70"/>
      <c r="D813" s="72"/>
      <c r="E813" s="73"/>
      <c r="F813" s="73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  <c r="AA813" s="24"/>
      <c r="AB813" s="24"/>
      <c r="AC813" s="24"/>
      <c r="AD813" s="24"/>
      <c r="AE813" s="24"/>
      <c r="AF813" s="24"/>
      <c r="AG813" s="24"/>
      <c r="AH813" s="24"/>
      <c r="AI813" s="24"/>
      <c r="AJ813" s="24"/>
      <c r="AK813" s="24"/>
      <c r="AL813" s="24"/>
      <c r="AM813" s="24"/>
      <c r="AN813" s="24"/>
      <c r="AO813" s="24"/>
      <c r="AP813" s="24"/>
      <c r="AQ813" s="24"/>
      <c r="AR813" s="24"/>
      <c r="AS813" s="24"/>
      <c r="AT813" s="24"/>
      <c r="AU813" s="24"/>
      <c r="AV813" s="24"/>
      <c r="AW813" s="24"/>
      <c r="AX813" s="24"/>
      <c r="AY813" s="24"/>
      <c r="AZ813" s="24"/>
    </row>
    <row r="814" ht="15.75" customHeight="1">
      <c r="A814" s="70"/>
      <c r="B814" s="71"/>
      <c r="C814" s="70"/>
      <c r="D814" s="72"/>
      <c r="E814" s="73"/>
      <c r="F814" s="73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  <c r="AA814" s="24"/>
      <c r="AB814" s="24"/>
      <c r="AC814" s="24"/>
      <c r="AD814" s="24"/>
      <c r="AE814" s="24"/>
      <c r="AF814" s="24"/>
      <c r="AG814" s="24"/>
      <c r="AH814" s="24"/>
      <c r="AI814" s="24"/>
      <c r="AJ814" s="24"/>
      <c r="AK814" s="24"/>
      <c r="AL814" s="24"/>
      <c r="AM814" s="24"/>
      <c r="AN814" s="24"/>
      <c r="AO814" s="24"/>
      <c r="AP814" s="24"/>
      <c r="AQ814" s="24"/>
      <c r="AR814" s="24"/>
      <c r="AS814" s="24"/>
      <c r="AT814" s="24"/>
      <c r="AU814" s="24"/>
      <c r="AV814" s="24"/>
      <c r="AW814" s="24"/>
      <c r="AX814" s="24"/>
      <c r="AY814" s="24"/>
      <c r="AZ814" s="24"/>
    </row>
    <row r="815" ht="15.75" customHeight="1">
      <c r="A815" s="70"/>
      <c r="B815" s="71"/>
      <c r="C815" s="70"/>
      <c r="D815" s="72"/>
      <c r="E815" s="73"/>
      <c r="F815" s="73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  <c r="AA815" s="24"/>
      <c r="AB815" s="24"/>
      <c r="AC815" s="24"/>
      <c r="AD815" s="24"/>
      <c r="AE815" s="24"/>
      <c r="AF815" s="24"/>
      <c r="AG815" s="24"/>
      <c r="AH815" s="24"/>
      <c r="AI815" s="24"/>
      <c r="AJ815" s="24"/>
      <c r="AK815" s="24"/>
      <c r="AL815" s="24"/>
      <c r="AM815" s="24"/>
      <c r="AN815" s="24"/>
      <c r="AO815" s="24"/>
      <c r="AP815" s="24"/>
      <c r="AQ815" s="24"/>
      <c r="AR815" s="24"/>
      <c r="AS815" s="24"/>
      <c r="AT815" s="24"/>
      <c r="AU815" s="24"/>
      <c r="AV815" s="24"/>
      <c r="AW815" s="24"/>
      <c r="AX815" s="24"/>
      <c r="AY815" s="24"/>
      <c r="AZ815" s="24"/>
    </row>
    <row r="816" ht="15.75" customHeight="1">
      <c r="A816" s="70"/>
      <c r="B816" s="71"/>
      <c r="C816" s="70"/>
      <c r="D816" s="72"/>
      <c r="E816" s="73"/>
      <c r="F816" s="73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  <c r="AA816" s="24"/>
      <c r="AB816" s="24"/>
      <c r="AC816" s="24"/>
      <c r="AD816" s="24"/>
      <c r="AE816" s="24"/>
      <c r="AF816" s="24"/>
      <c r="AG816" s="24"/>
      <c r="AH816" s="24"/>
      <c r="AI816" s="24"/>
      <c r="AJ816" s="24"/>
      <c r="AK816" s="24"/>
      <c r="AL816" s="24"/>
      <c r="AM816" s="24"/>
      <c r="AN816" s="24"/>
      <c r="AO816" s="24"/>
      <c r="AP816" s="24"/>
      <c r="AQ816" s="24"/>
      <c r="AR816" s="24"/>
      <c r="AS816" s="24"/>
      <c r="AT816" s="24"/>
      <c r="AU816" s="24"/>
      <c r="AV816" s="24"/>
      <c r="AW816" s="24"/>
      <c r="AX816" s="24"/>
      <c r="AY816" s="24"/>
      <c r="AZ816" s="24"/>
    </row>
    <row r="817" ht="15.75" customHeight="1">
      <c r="A817" s="70"/>
      <c r="B817" s="71"/>
      <c r="C817" s="70"/>
      <c r="D817" s="72"/>
      <c r="E817" s="73"/>
      <c r="F817" s="73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  <c r="AF817" s="24"/>
      <c r="AG817" s="24"/>
      <c r="AH817" s="24"/>
      <c r="AI817" s="24"/>
      <c r="AJ817" s="24"/>
      <c r="AK817" s="24"/>
      <c r="AL817" s="24"/>
      <c r="AM817" s="24"/>
      <c r="AN817" s="24"/>
      <c r="AO817" s="24"/>
      <c r="AP817" s="24"/>
      <c r="AQ817" s="24"/>
      <c r="AR817" s="24"/>
      <c r="AS817" s="24"/>
      <c r="AT817" s="24"/>
      <c r="AU817" s="24"/>
      <c r="AV817" s="24"/>
      <c r="AW817" s="24"/>
      <c r="AX817" s="24"/>
      <c r="AY817" s="24"/>
      <c r="AZ817" s="24"/>
    </row>
    <row r="818" ht="15.75" customHeight="1">
      <c r="A818" s="70"/>
      <c r="B818" s="71"/>
      <c r="C818" s="70"/>
      <c r="D818" s="72"/>
      <c r="E818" s="73"/>
      <c r="F818" s="73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  <c r="AA818" s="24"/>
      <c r="AB818" s="24"/>
      <c r="AC818" s="24"/>
      <c r="AD818" s="24"/>
      <c r="AE818" s="24"/>
      <c r="AF818" s="24"/>
      <c r="AG818" s="24"/>
      <c r="AH818" s="24"/>
      <c r="AI818" s="24"/>
      <c r="AJ818" s="24"/>
      <c r="AK818" s="24"/>
      <c r="AL818" s="24"/>
      <c r="AM818" s="24"/>
      <c r="AN818" s="24"/>
      <c r="AO818" s="24"/>
      <c r="AP818" s="24"/>
      <c r="AQ818" s="24"/>
      <c r="AR818" s="24"/>
      <c r="AS818" s="24"/>
      <c r="AT818" s="24"/>
      <c r="AU818" s="24"/>
      <c r="AV818" s="24"/>
      <c r="AW818" s="24"/>
      <c r="AX818" s="24"/>
      <c r="AY818" s="24"/>
      <c r="AZ818" s="24"/>
    </row>
    <row r="819" ht="15.75" customHeight="1">
      <c r="A819" s="70"/>
      <c r="B819" s="71"/>
      <c r="C819" s="70"/>
      <c r="D819" s="72"/>
      <c r="E819" s="73"/>
      <c r="F819" s="73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  <c r="AA819" s="24"/>
      <c r="AB819" s="24"/>
      <c r="AC819" s="24"/>
      <c r="AD819" s="24"/>
      <c r="AE819" s="24"/>
      <c r="AF819" s="24"/>
      <c r="AG819" s="24"/>
      <c r="AH819" s="24"/>
      <c r="AI819" s="24"/>
      <c r="AJ819" s="24"/>
      <c r="AK819" s="24"/>
      <c r="AL819" s="24"/>
      <c r="AM819" s="24"/>
      <c r="AN819" s="24"/>
      <c r="AO819" s="24"/>
      <c r="AP819" s="24"/>
      <c r="AQ819" s="24"/>
      <c r="AR819" s="24"/>
      <c r="AS819" s="24"/>
      <c r="AT819" s="24"/>
      <c r="AU819" s="24"/>
      <c r="AV819" s="24"/>
      <c r="AW819" s="24"/>
      <c r="AX819" s="24"/>
      <c r="AY819" s="24"/>
      <c r="AZ819" s="24"/>
    </row>
    <row r="820" ht="15.75" customHeight="1">
      <c r="A820" s="70"/>
      <c r="B820" s="71"/>
      <c r="C820" s="70"/>
      <c r="D820" s="72"/>
      <c r="E820" s="73"/>
      <c r="F820" s="73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  <c r="AA820" s="24"/>
      <c r="AB820" s="24"/>
      <c r="AC820" s="24"/>
      <c r="AD820" s="24"/>
      <c r="AE820" s="24"/>
      <c r="AF820" s="24"/>
      <c r="AG820" s="24"/>
      <c r="AH820" s="24"/>
      <c r="AI820" s="24"/>
      <c r="AJ820" s="24"/>
      <c r="AK820" s="24"/>
      <c r="AL820" s="24"/>
      <c r="AM820" s="24"/>
      <c r="AN820" s="24"/>
      <c r="AO820" s="24"/>
      <c r="AP820" s="24"/>
      <c r="AQ820" s="24"/>
      <c r="AR820" s="24"/>
      <c r="AS820" s="24"/>
      <c r="AT820" s="24"/>
      <c r="AU820" s="24"/>
      <c r="AV820" s="24"/>
      <c r="AW820" s="24"/>
      <c r="AX820" s="24"/>
      <c r="AY820" s="24"/>
      <c r="AZ820" s="24"/>
    </row>
    <row r="821" ht="15.75" customHeight="1">
      <c r="A821" s="70"/>
      <c r="B821" s="71"/>
      <c r="C821" s="70"/>
      <c r="D821" s="72"/>
      <c r="E821" s="73"/>
      <c r="F821" s="73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  <c r="AF821" s="24"/>
      <c r="AG821" s="24"/>
      <c r="AH821" s="24"/>
      <c r="AI821" s="24"/>
      <c r="AJ821" s="24"/>
      <c r="AK821" s="24"/>
      <c r="AL821" s="24"/>
      <c r="AM821" s="24"/>
      <c r="AN821" s="24"/>
      <c r="AO821" s="24"/>
      <c r="AP821" s="24"/>
      <c r="AQ821" s="24"/>
      <c r="AR821" s="24"/>
      <c r="AS821" s="24"/>
      <c r="AT821" s="24"/>
      <c r="AU821" s="24"/>
      <c r="AV821" s="24"/>
      <c r="AW821" s="24"/>
      <c r="AX821" s="24"/>
      <c r="AY821" s="24"/>
      <c r="AZ821" s="24"/>
    </row>
    <row r="822" ht="15.75" customHeight="1">
      <c r="A822" s="70"/>
      <c r="B822" s="71"/>
      <c r="C822" s="70"/>
      <c r="D822" s="72"/>
      <c r="E822" s="73"/>
      <c r="F822" s="73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  <c r="AF822" s="24"/>
      <c r="AG822" s="24"/>
      <c r="AH822" s="24"/>
      <c r="AI822" s="24"/>
      <c r="AJ822" s="24"/>
      <c r="AK822" s="24"/>
      <c r="AL822" s="24"/>
      <c r="AM822" s="24"/>
      <c r="AN822" s="24"/>
      <c r="AO822" s="24"/>
      <c r="AP822" s="24"/>
      <c r="AQ822" s="24"/>
      <c r="AR822" s="24"/>
      <c r="AS822" s="24"/>
      <c r="AT822" s="24"/>
      <c r="AU822" s="24"/>
      <c r="AV822" s="24"/>
      <c r="AW822" s="24"/>
      <c r="AX822" s="24"/>
      <c r="AY822" s="24"/>
      <c r="AZ822" s="24"/>
    </row>
    <row r="823" ht="15.75" customHeight="1">
      <c r="A823" s="70"/>
      <c r="B823" s="71"/>
      <c r="C823" s="70"/>
      <c r="D823" s="72"/>
      <c r="E823" s="73"/>
      <c r="F823" s="73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4"/>
      <c r="AJ823" s="24"/>
      <c r="AK823" s="24"/>
      <c r="AL823" s="24"/>
      <c r="AM823" s="24"/>
      <c r="AN823" s="24"/>
      <c r="AO823" s="24"/>
      <c r="AP823" s="24"/>
      <c r="AQ823" s="24"/>
      <c r="AR823" s="24"/>
      <c r="AS823" s="24"/>
      <c r="AT823" s="24"/>
      <c r="AU823" s="24"/>
      <c r="AV823" s="24"/>
      <c r="AW823" s="24"/>
      <c r="AX823" s="24"/>
      <c r="AY823" s="24"/>
      <c r="AZ823" s="24"/>
    </row>
    <row r="824" ht="15.75" customHeight="1">
      <c r="A824" s="70"/>
      <c r="B824" s="71"/>
      <c r="C824" s="70"/>
      <c r="D824" s="72"/>
      <c r="E824" s="73"/>
      <c r="F824" s="73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  <c r="AF824" s="24"/>
      <c r="AG824" s="24"/>
      <c r="AH824" s="24"/>
      <c r="AI824" s="24"/>
      <c r="AJ824" s="24"/>
      <c r="AK824" s="24"/>
      <c r="AL824" s="24"/>
      <c r="AM824" s="24"/>
      <c r="AN824" s="24"/>
      <c r="AO824" s="24"/>
      <c r="AP824" s="24"/>
      <c r="AQ824" s="24"/>
      <c r="AR824" s="24"/>
      <c r="AS824" s="24"/>
      <c r="AT824" s="24"/>
      <c r="AU824" s="24"/>
      <c r="AV824" s="24"/>
      <c r="AW824" s="24"/>
      <c r="AX824" s="24"/>
      <c r="AY824" s="24"/>
      <c r="AZ824" s="24"/>
    </row>
    <row r="825" ht="15.75" customHeight="1">
      <c r="A825" s="70"/>
      <c r="B825" s="71"/>
      <c r="C825" s="70"/>
      <c r="D825" s="72"/>
      <c r="E825" s="73"/>
      <c r="F825" s="73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  <c r="AF825" s="24"/>
      <c r="AG825" s="24"/>
      <c r="AH825" s="24"/>
      <c r="AI825" s="24"/>
      <c r="AJ825" s="24"/>
      <c r="AK825" s="24"/>
      <c r="AL825" s="24"/>
      <c r="AM825" s="24"/>
      <c r="AN825" s="24"/>
      <c r="AO825" s="24"/>
      <c r="AP825" s="24"/>
      <c r="AQ825" s="24"/>
      <c r="AR825" s="24"/>
      <c r="AS825" s="24"/>
      <c r="AT825" s="24"/>
      <c r="AU825" s="24"/>
      <c r="AV825" s="24"/>
      <c r="AW825" s="24"/>
      <c r="AX825" s="24"/>
      <c r="AY825" s="24"/>
      <c r="AZ825" s="24"/>
    </row>
    <row r="826" ht="15.75" customHeight="1">
      <c r="A826" s="70"/>
      <c r="B826" s="71"/>
      <c r="C826" s="70"/>
      <c r="D826" s="72"/>
      <c r="E826" s="73"/>
      <c r="F826" s="73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  <c r="AF826" s="24"/>
      <c r="AG826" s="24"/>
      <c r="AH826" s="24"/>
      <c r="AI826" s="24"/>
      <c r="AJ826" s="24"/>
      <c r="AK826" s="24"/>
      <c r="AL826" s="24"/>
      <c r="AM826" s="24"/>
      <c r="AN826" s="24"/>
      <c r="AO826" s="24"/>
      <c r="AP826" s="24"/>
      <c r="AQ826" s="24"/>
      <c r="AR826" s="24"/>
      <c r="AS826" s="24"/>
      <c r="AT826" s="24"/>
      <c r="AU826" s="24"/>
      <c r="AV826" s="24"/>
      <c r="AW826" s="24"/>
      <c r="AX826" s="24"/>
      <c r="AY826" s="24"/>
      <c r="AZ826" s="24"/>
    </row>
    <row r="827" ht="15.75" customHeight="1">
      <c r="A827" s="70"/>
      <c r="B827" s="71"/>
      <c r="C827" s="70"/>
      <c r="D827" s="72"/>
      <c r="E827" s="73"/>
      <c r="F827" s="73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  <c r="AF827" s="24"/>
      <c r="AG827" s="24"/>
      <c r="AH827" s="24"/>
      <c r="AI827" s="24"/>
      <c r="AJ827" s="24"/>
      <c r="AK827" s="24"/>
      <c r="AL827" s="24"/>
      <c r="AM827" s="24"/>
      <c r="AN827" s="24"/>
      <c r="AO827" s="24"/>
      <c r="AP827" s="24"/>
      <c r="AQ827" s="24"/>
      <c r="AR827" s="24"/>
      <c r="AS827" s="24"/>
      <c r="AT827" s="24"/>
      <c r="AU827" s="24"/>
      <c r="AV827" s="24"/>
      <c r="AW827" s="24"/>
      <c r="AX827" s="24"/>
      <c r="AY827" s="24"/>
      <c r="AZ827" s="24"/>
    </row>
    <row r="828" ht="15.75" customHeight="1">
      <c r="A828" s="70"/>
      <c r="B828" s="71"/>
      <c r="C828" s="70"/>
      <c r="D828" s="72"/>
      <c r="E828" s="73"/>
      <c r="F828" s="73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  <c r="AF828" s="24"/>
      <c r="AG828" s="24"/>
      <c r="AH828" s="24"/>
      <c r="AI828" s="24"/>
      <c r="AJ828" s="24"/>
      <c r="AK828" s="24"/>
      <c r="AL828" s="24"/>
      <c r="AM828" s="24"/>
      <c r="AN828" s="24"/>
      <c r="AO828" s="24"/>
      <c r="AP828" s="24"/>
      <c r="AQ828" s="24"/>
      <c r="AR828" s="24"/>
      <c r="AS828" s="24"/>
      <c r="AT828" s="24"/>
      <c r="AU828" s="24"/>
      <c r="AV828" s="24"/>
      <c r="AW828" s="24"/>
      <c r="AX828" s="24"/>
      <c r="AY828" s="24"/>
      <c r="AZ828" s="24"/>
    </row>
    <row r="829" ht="15.75" customHeight="1">
      <c r="A829" s="70"/>
      <c r="B829" s="71"/>
      <c r="C829" s="70"/>
      <c r="D829" s="72"/>
      <c r="E829" s="73"/>
      <c r="F829" s="73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  <c r="AF829" s="24"/>
      <c r="AG829" s="24"/>
      <c r="AH829" s="24"/>
      <c r="AI829" s="24"/>
      <c r="AJ829" s="24"/>
      <c r="AK829" s="24"/>
      <c r="AL829" s="24"/>
      <c r="AM829" s="24"/>
      <c r="AN829" s="24"/>
      <c r="AO829" s="24"/>
      <c r="AP829" s="24"/>
      <c r="AQ829" s="24"/>
      <c r="AR829" s="24"/>
      <c r="AS829" s="24"/>
      <c r="AT829" s="24"/>
      <c r="AU829" s="24"/>
      <c r="AV829" s="24"/>
      <c r="AW829" s="24"/>
      <c r="AX829" s="24"/>
      <c r="AY829" s="24"/>
      <c r="AZ829" s="24"/>
    </row>
    <row r="830" ht="15.75" customHeight="1">
      <c r="A830" s="70"/>
      <c r="B830" s="71"/>
      <c r="C830" s="70"/>
      <c r="D830" s="72"/>
      <c r="E830" s="73"/>
      <c r="F830" s="73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  <c r="AF830" s="24"/>
      <c r="AG830" s="24"/>
      <c r="AH830" s="24"/>
      <c r="AI830" s="24"/>
      <c r="AJ830" s="24"/>
      <c r="AK830" s="24"/>
      <c r="AL830" s="24"/>
      <c r="AM830" s="24"/>
      <c r="AN830" s="24"/>
      <c r="AO830" s="24"/>
      <c r="AP830" s="24"/>
      <c r="AQ830" s="24"/>
      <c r="AR830" s="24"/>
      <c r="AS830" s="24"/>
      <c r="AT830" s="24"/>
      <c r="AU830" s="24"/>
      <c r="AV830" s="24"/>
      <c r="AW830" s="24"/>
      <c r="AX830" s="24"/>
      <c r="AY830" s="24"/>
      <c r="AZ830" s="24"/>
    </row>
    <row r="831" ht="15.75" customHeight="1">
      <c r="A831" s="70"/>
      <c r="B831" s="71"/>
      <c r="C831" s="70"/>
      <c r="D831" s="72"/>
      <c r="E831" s="73"/>
      <c r="F831" s="73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  <c r="AF831" s="24"/>
      <c r="AG831" s="24"/>
      <c r="AH831" s="24"/>
      <c r="AI831" s="24"/>
      <c r="AJ831" s="24"/>
      <c r="AK831" s="24"/>
      <c r="AL831" s="24"/>
      <c r="AM831" s="24"/>
      <c r="AN831" s="24"/>
      <c r="AO831" s="24"/>
      <c r="AP831" s="24"/>
      <c r="AQ831" s="24"/>
      <c r="AR831" s="24"/>
      <c r="AS831" s="24"/>
      <c r="AT831" s="24"/>
      <c r="AU831" s="24"/>
      <c r="AV831" s="24"/>
      <c r="AW831" s="24"/>
      <c r="AX831" s="24"/>
      <c r="AY831" s="24"/>
      <c r="AZ831" s="24"/>
    </row>
    <row r="832" ht="15.75" customHeight="1">
      <c r="A832" s="70"/>
      <c r="B832" s="71"/>
      <c r="C832" s="70"/>
      <c r="D832" s="72"/>
      <c r="E832" s="73"/>
      <c r="F832" s="73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  <c r="AF832" s="24"/>
      <c r="AG832" s="24"/>
      <c r="AH832" s="24"/>
      <c r="AI832" s="24"/>
      <c r="AJ832" s="24"/>
      <c r="AK832" s="24"/>
      <c r="AL832" s="24"/>
      <c r="AM832" s="24"/>
      <c r="AN832" s="24"/>
      <c r="AO832" s="24"/>
      <c r="AP832" s="24"/>
      <c r="AQ832" s="24"/>
      <c r="AR832" s="24"/>
      <c r="AS832" s="24"/>
      <c r="AT832" s="24"/>
      <c r="AU832" s="24"/>
      <c r="AV832" s="24"/>
      <c r="AW832" s="24"/>
      <c r="AX832" s="24"/>
      <c r="AY832" s="24"/>
      <c r="AZ832" s="24"/>
    </row>
    <row r="833" ht="15.75" customHeight="1">
      <c r="A833" s="70"/>
      <c r="B833" s="71"/>
      <c r="C833" s="70"/>
      <c r="D833" s="72"/>
      <c r="E833" s="73"/>
      <c r="F833" s="73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  <c r="AF833" s="24"/>
      <c r="AG833" s="24"/>
      <c r="AH833" s="24"/>
      <c r="AI833" s="24"/>
      <c r="AJ833" s="24"/>
      <c r="AK833" s="24"/>
      <c r="AL833" s="24"/>
      <c r="AM833" s="24"/>
      <c r="AN833" s="24"/>
      <c r="AO833" s="24"/>
      <c r="AP833" s="24"/>
      <c r="AQ833" s="24"/>
      <c r="AR833" s="24"/>
      <c r="AS833" s="24"/>
      <c r="AT833" s="24"/>
      <c r="AU833" s="24"/>
      <c r="AV833" s="24"/>
      <c r="AW833" s="24"/>
      <c r="AX833" s="24"/>
      <c r="AY833" s="24"/>
      <c r="AZ833" s="24"/>
    </row>
    <row r="834" ht="15.75" customHeight="1">
      <c r="A834" s="70"/>
      <c r="B834" s="71"/>
      <c r="C834" s="70"/>
      <c r="D834" s="72"/>
      <c r="E834" s="73"/>
      <c r="F834" s="73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  <c r="AF834" s="24"/>
      <c r="AG834" s="24"/>
      <c r="AH834" s="24"/>
      <c r="AI834" s="24"/>
      <c r="AJ834" s="24"/>
      <c r="AK834" s="24"/>
      <c r="AL834" s="24"/>
      <c r="AM834" s="24"/>
      <c r="AN834" s="24"/>
      <c r="AO834" s="24"/>
      <c r="AP834" s="24"/>
      <c r="AQ834" s="24"/>
      <c r="AR834" s="24"/>
      <c r="AS834" s="24"/>
      <c r="AT834" s="24"/>
      <c r="AU834" s="24"/>
      <c r="AV834" s="24"/>
      <c r="AW834" s="24"/>
      <c r="AX834" s="24"/>
      <c r="AY834" s="24"/>
      <c r="AZ834" s="24"/>
    </row>
    <row r="835" ht="15.75" customHeight="1">
      <c r="A835" s="70"/>
      <c r="B835" s="71"/>
      <c r="C835" s="70"/>
      <c r="D835" s="72"/>
      <c r="E835" s="73"/>
      <c r="F835" s="73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  <c r="AF835" s="24"/>
      <c r="AG835" s="24"/>
      <c r="AH835" s="24"/>
      <c r="AI835" s="24"/>
      <c r="AJ835" s="24"/>
      <c r="AK835" s="24"/>
      <c r="AL835" s="24"/>
      <c r="AM835" s="24"/>
      <c r="AN835" s="24"/>
      <c r="AO835" s="24"/>
      <c r="AP835" s="24"/>
      <c r="AQ835" s="24"/>
      <c r="AR835" s="24"/>
      <c r="AS835" s="24"/>
      <c r="AT835" s="24"/>
      <c r="AU835" s="24"/>
      <c r="AV835" s="24"/>
      <c r="AW835" s="24"/>
      <c r="AX835" s="24"/>
      <c r="AY835" s="24"/>
      <c r="AZ835" s="24"/>
    </row>
    <row r="836" ht="15.75" customHeight="1">
      <c r="A836" s="70"/>
      <c r="B836" s="71"/>
      <c r="C836" s="70"/>
      <c r="D836" s="72"/>
      <c r="E836" s="73"/>
      <c r="F836" s="73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  <c r="AF836" s="24"/>
      <c r="AG836" s="24"/>
      <c r="AH836" s="24"/>
      <c r="AI836" s="24"/>
      <c r="AJ836" s="24"/>
      <c r="AK836" s="24"/>
      <c r="AL836" s="24"/>
      <c r="AM836" s="24"/>
      <c r="AN836" s="24"/>
      <c r="AO836" s="24"/>
      <c r="AP836" s="24"/>
      <c r="AQ836" s="24"/>
      <c r="AR836" s="24"/>
      <c r="AS836" s="24"/>
      <c r="AT836" s="24"/>
      <c r="AU836" s="24"/>
      <c r="AV836" s="24"/>
      <c r="AW836" s="24"/>
      <c r="AX836" s="24"/>
      <c r="AY836" s="24"/>
      <c r="AZ836" s="24"/>
    </row>
    <row r="837" ht="15.75" customHeight="1">
      <c r="A837" s="70"/>
      <c r="B837" s="71"/>
      <c r="C837" s="70"/>
      <c r="D837" s="72"/>
      <c r="E837" s="73"/>
      <c r="F837" s="73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  <c r="AF837" s="24"/>
      <c r="AG837" s="24"/>
      <c r="AH837" s="24"/>
      <c r="AI837" s="24"/>
      <c r="AJ837" s="24"/>
      <c r="AK837" s="24"/>
      <c r="AL837" s="24"/>
      <c r="AM837" s="24"/>
      <c r="AN837" s="24"/>
      <c r="AO837" s="24"/>
      <c r="AP837" s="24"/>
      <c r="AQ837" s="24"/>
      <c r="AR837" s="24"/>
      <c r="AS837" s="24"/>
      <c r="AT837" s="24"/>
      <c r="AU837" s="24"/>
      <c r="AV837" s="24"/>
      <c r="AW837" s="24"/>
      <c r="AX837" s="24"/>
      <c r="AY837" s="24"/>
      <c r="AZ837" s="24"/>
    </row>
    <row r="838" ht="15.75" customHeight="1">
      <c r="A838" s="70"/>
      <c r="B838" s="71"/>
      <c r="C838" s="70"/>
      <c r="D838" s="72"/>
      <c r="E838" s="73"/>
      <c r="F838" s="73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  <c r="AF838" s="24"/>
      <c r="AG838" s="24"/>
      <c r="AH838" s="24"/>
      <c r="AI838" s="24"/>
      <c r="AJ838" s="24"/>
      <c r="AK838" s="24"/>
      <c r="AL838" s="24"/>
      <c r="AM838" s="24"/>
      <c r="AN838" s="24"/>
      <c r="AO838" s="24"/>
      <c r="AP838" s="24"/>
      <c r="AQ838" s="24"/>
      <c r="AR838" s="24"/>
      <c r="AS838" s="24"/>
      <c r="AT838" s="24"/>
      <c r="AU838" s="24"/>
      <c r="AV838" s="24"/>
      <c r="AW838" s="24"/>
      <c r="AX838" s="24"/>
      <c r="AY838" s="24"/>
      <c r="AZ838" s="24"/>
    </row>
    <row r="839" ht="15.75" customHeight="1">
      <c r="A839" s="70"/>
      <c r="B839" s="71"/>
      <c r="C839" s="70"/>
      <c r="D839" s="72"/>
      <c r="E839" s="73"/>
      <c r="F839" s="73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  <c r="AF839" s="24"/>
      <c r="AG839" s="24"/>
      <c r="AH839" s="24"/>
      <c r="AI839" s="24"/>
      <c r="AJ839" s="24"/>
      <c r="AK839" s="24"/>
      <c r="AL839" s="24"/>
      <c r="AM839" s="24"/>
      <c r="AN839" s="24"/>
      <c r="AO839" s="24"/>
      <c r="AP839" s="24"/>
      <c r="AQ839" s="24"/>
      <c r="AR839" s="24"/>
      <c r="AS839" s="24"/>
      <c r="AT839" s="24"/>
      <c r="AU839" s="24"/>
      <c r="AV839" s="24"/>
      <c r="AW839" s="24"/>
      <c r="AX839" s="24"/>
      <c r="AY839" s="24"/>
      <c r="AZ839" s="24"/>
    </row>
    <row r="840" ht="15.75" customHeight="1">
      <c r="A840" s="70"/>
      <c r="B840" s="71"/>
      <c r="C840" s="70"/>
      <c r="D840" s="72"/>
      <c r="E840" s="73"/>
      <c r="F840" s="73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  <c r="AF840" s="24"/>
      <c r="AG840" s="24"/>
      <c r="AH840" s="24"/>
      <c r="AI840" s="24"/>
      <c r="AJ840" s="24"/>
      <c r="AK840" s="24"/>
      <c r="AL840" s="24"/>
      <c r="AM840" s="24"/>
      <c r="AN840" s="24"/>
      <c r="AO840" s="24"/>
      <c r="AP840" s="24"/>
      <c r="AQ840" s="24"/>
      <c r="AR840" s="24"/>
      <c r="AS840" s="24"/>
      <c r="AT840" s="24"/>
      <c r="AU840" s="24"/>
      <c r="AV840" s="24"/>
      <c r="AW840" s="24"/>
      <c r="AX840" s="24"/>
      <c r="AY840" s="24"/>
      <c r="AZ840" s="24"/>
    </row>
    <row r="841" ht="15.75" customHeight="1">
      <c r="A841" s="70"/>
      <c r="B841" s="71"/>
      <c r="C841" s="70"/>
      <c r="D841" s="72"/>
      <c r="E841" s="73"/>
      <c r="F841" s="73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  <c r="AF841" s="24"/>
      <c r="AG841" s="24"/>
      <c r="AH841" s="24"/>
      <c r="AI841" s="24"/>
      <c r="AJ841" s="24"/>
      <c r="AK841" s="24"/>
      <c r="AL841" s="24"/>
      <c r="AM841" s="24"/>
      <c r="AN841" s="24"/>
      <c r="AO841" s="24"/>
      <c r="AP841" s="24"/>
      <c r="AQ841" s="24"/>
      <c r="AR841" s="24"/>
      <c r="AS841" s="24"/>
      <c r="AT841" s="24"/>
      <c r="AU841" s="24"/>
      <c r="AV841" s="24"/>
      <c r="AW841" s="24"/>
      <c r="AX841" s="24"/>
      <c r="AY841" s="24"/>
      <c r="AZ841" s="24"/>
    </row>
    <row r="842" ht="15.75" customHeight="1">
      <c r="A842" s="70"/>
      <c r="B842" s="71"/>
      <c r="C842" s="70"/>
      <c r="D842" s="72"/>
      <c r="E842" s="73"/>
      <c r="F842" s="73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  <c r="AF842" s="24"/>
      <c r="AG842" s="24"/>
      <c r="AH842" s="24"/>
      <c r="AI842" s="24"/>
      <c r="AJ842" s="24"/>
      <c r="AK842" s="24"/>
      <c r="AL842" s="24"/>
      <c r="AM842" s="24"/>
      <c r="AN842" s="24"/>
      <c r="AO842" s="24"/>
      <c r="AP842" s="24"/>
      <c r="AQ842" s="24"/>
      <c r="AR842" s="24"/>
      <c r="AS842" s="24"/>
      <c r="AT842" s="24"/>
      <c r="AU842" s="24"/>
      <c r="AV842" s="24"/>
      <c r="AW842" s="24"/>
      <c r="AX842" s="24"/>
      <c r="AY842" s="24"/>
      <c r="AZ842" s="24"/>
    </row>
    <row r="843" ht="15.75" customHeight="1">
      <c r="A843" s="70"/>
      <c r="B843" s="71"/>
      <c r="C843" s="70"/>
      <c r="D843" s="72"/>
      <c r="E843" s="73"/>
      <c r="F843" s="73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  <c r="AF843" s="24"/>
      <c r="AG843" s="24"/>
      <c r="AH843" s="24"/>
      <c r="AI843" s="24"/>
      <c r="AJ843" s="24"/>
      <c r="AK843" s="24"/>
      <c r="AL843" s="24"/>
      <c r="AM843" s="24"/>
      <c r="AN843" s="24"/>
      <c r="AO843" s="24"/>
      <c r="AP843" s="24"/>
      <c r="AQ843" s="24"/>
      <c r="AR843" s="24"/>
      <c r="AS843" s="24"/>
      <c r="AT843" s="24"/>
      <c r="AU843" s="24"/>
      <c r="AV843" s="24"/>
      <c r="AW843" s="24"/>
      <c r="AX843" s="24"/>
      <c r="AY843" s="24"/>
      <c r="AZ843" s="24"/>
    </row>
    <row r="844" ht="15.75" customHeight="1">
      <c r="A844" s="70"/>
      <c r="B844" s="71"/>
      <c r="C844" s="70"/>
      <c r="D844" s="72"/>
      <c r="E844" s="73"/>
      <c r="F844" s="73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  <c r="AF844" s="24"/>
      <c r="AG844" s="24"/>
      <c r="AH844" s="24"/>
      <c r="AI844" s="24"/>
      <c r="AJ844" s="24"/>
      <c r="AK844" s="24"/>
      <c r="AL844" s="24"/>
      <c r="AM844" s="24"/>
      <c r="AN844" s="24"/>
      <c r="AO844" s="24"/>
      <c r="AP844" s="24"/>
      <c r="AQ844" s="24"/>
      <c r="AR844" s="24"/>
      <c r="AS844" s="24"/>
      <c r="AT844" s="24"/>
      <c r="AU844" s="24"/>
      <c r="AV844" s="24"/>
      <c r="AW844" s="24"/>
      <c r="AX844" s="24"/>
      <c r="AY844" s="24"/>
      <c r="AZ844" s="24"/>
    </row>
    <row r="845" ht="15.75" customHeight="1">
      <c r="A845" s="70"/>
      <c r="B845" s="71"/>
      <c r="C845" s="70"/>
      <c r="D845" s="72"/>
      <c r="E845" s="73"/>
      <c r="F845" s="73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  <c r="AF845" s="24"/>
      <c r="AG845" s="24"/>
      <c r="AH845" s="24"/>
      <c r="AI845" s="24"/>
      <c r="AJ845" s="24"/>
      <c r="AK845" s="24"/>
      <c r="AL845" s="24"/>
      <c r="AM845" s="24"/>
      <c r="AN845" s="24"/>
      <c r="AO845" s="24"/>
      <c r="AP845" s="24"/>
      <c r="AQ845" s="24"/>
      <c r="AR845" s="24"/>
      <c r="AS845" s="24"/>
      <c r="AT845" s="24"/>
      <c r="AU845" s="24"/>
      <c r="AV845" s="24"/>
      <c r="AW845" s="24"/>
      <c r="AX845" s="24"/>
      <c r="AY845" s="24"/>
      <c r="AZ845" s="24"/>
    </row>
    <row r="846" ht="15.75" customHeight="1">
      <c r="A846" s="70"/>
      <c r="B846" s="71"/>
      <c r="C846" s="70"/>
      <c r="D846" s="72"/>
      <c r="E846" s="73"/>
      <c r="F846" s="73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  <c r="AF846" s="24"/>
      <c r="AG846" s="24"/>
      <c r="AH846" s="24"/>
      <c r="AI846" s="24"/>
      <c r="AJ846" s="24"/>
      <c r="AK846" s="24"/>
      <c r="AL846" s="24"/>
      <c r="AM846" s="24"/>
      <c r="AN846" s="24"/>
      <c r="AO846" s="24"/>
      <c r="AP846" s="24"/>
      <c r="AQ846" s="24"/>
      <c r="AR846" s="24"/>
      <c r="AS846" s="24"/>
      <c r="AT846" s="24"/>
      <c r="AU846" s="24"/>
      <c r="AV846" s="24"/>
      <c r="AW846" s="24"/>
      <c r="AX846" s="24"/>
      <c r="AY846" s="24"/>
      <c r="AZ846" s="24"/>
    </row>
    <row r="847" ht="15.75" customHeight="1">
      <c r="A847" s="70"/>
      <c r="B847" s="71"/>
      <c r="C847" s="70"/>
      <c r="D847" s="72"/>
      <c r="E847" s="73"/>
      <c r="F847" s="73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  <c r="AF847" s="24"/>
      <c r="AG847" s="24"/>
      <c r="AH847" s="24"/>
      <c r="AI847" s="24"/>
      <c r="AJ847" s="24"/>
      <c r="AK847" s="24"/>
      <c r="AL847" s="24"/>
      <c r="AM847" s="24"/>
      <c r="AN847" s="24"/>
      <c r="AO847" s="24"/>
      <c r="AP847" s="24"/>
      <c r="AQ847" s="24"/>
      <c r="AR847" s="24"/>
      <c r="AS847" s="24"/>
      <c r="AT847" s="24"/>
      <c r="AU847" s="24"/>
      <c r="AV847" s="24"/>
      <c r="AW847" s="24"/>
      <c r="AX847" s="24"/>
      <c r="AY847" s="24"/>
      <c r="AZ847" s="24"/>
    </row>
    <row r="848" ht="15.75" customHeight="1">
      <c r="A848" s="70"/>
      <c r="B848" s="71"/>
      <c r="C848" s="70"/>
      <c r="D848" s="72"/>
      <c r="E848" s="73"/>
      <c r="F848" s="73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  <c r="AF848" s="24"/>
      <c r="AG848" s="24"/>
      <c r="AH848" s="24"/>
      <c r="AI848" s="24"/>
      <c r="AJ848" s="24"/>
      <c r="AK848" s="24"/>
      <c r="AL848" s="24"/>
      <c r="AM848" s="24"/>
      <c r="AN848" s="24"/>
      <c r="AO848" s="24"/>
      <c r="AP848" s="24"/>
      <c r="AQ848" s="24"/>
      <c r="AR848" s="24"/>
      <c r="AS848" s="24"/>
      <c r="AT848" s="24"/>
      <c r="AU848" s="24"/>
      <c r="AV848" s="24"/>
      <c r="AW848" s="24"/>
      <c r="AX848" s="24"/>
      <c r="AY848" s="24"/>
      <c r="AZ848" s="24"/>
    </row>
    <row r="849" ht="15.75" customHeight="1">
      <c r="A849" s="70"/>
      <c r="B849" s="71"/>
      <c r="C849" s="70"/>
      <c r="D849" s="72"/>
      <c r="E849" s="73"/>
      <c r="F849" s="73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  <c r="AF849" s="24"/>
      <c r="AG849" s="24"/>
      <c r="AH849" s="24"/>
      <c r="AI849" s="24"/>
      <c r="AJ849" s="24"/>
      <c r="AK849" s="24"/>
      <c r="AL849" s="24"/>
      <c r="AM849" s="24"/>
      <c r="AN849" s="24"/>
      <c r="AO849" s="24"/>
      <c r="AP849" s="24"/>
      <c r="AQ849" s="24"/>
      <c r="AR849" s="24"/>
      <c r="AS849" s="24"/>
      <c r="AT849" s="24"/>
      <c r="AU849" s="24"/>
      <c r="AV849" s="24"/>
      <c r="AW849" s="24"/>
      <c r="AX849" s="24"/>
      <c r="AY849" s="24"/>
      <c r="AZ849" s="24"/>
    </row>
    <row r="850" ht="15.75" customHeight="1">
      <c r="A850" s="70"/>
      <c r="B850" s="71"/>
      <c r="C850" s="70"/>
      <c r="D850" s="72"/>
      <c r="E850" s="73"/>
      <c r="F850" s="73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  <c r="AF850" s="24"/>
      <c r="AG850" s="24"/>
      <c r="AH850" s="24"/>
      <c r="AI850" s="24"/>
      <c r="AJ850" s="24"/>
      <c r="AK850" s="24"/>
      <c r="AL850" s="24"/>
      <c r="AM850" s="24"/>
      <c r="AN850" s="24"/>
      <c r="AO850" s="24"/>
      <c r="AP850" s="24"/>
      <c r="AQ850" s="24"/>
      <c r="AR850" s="24"/>
      <c r="AS850" s="24"/>
      <c r="AT850" s="24"/>
      <c r="AU850" s="24"/>
      <c r="AV850" s="24"/>
      <c r="AW850" s="24"/>
      <c r="AX850" s="24"/>
      <c r="AY850" s="24"/>
      <c r="AZ850" s="24"/>
    </row>
    <row r="851" ht="15.75" customHeight="1">
      <c r="A851" s="70"/>
      <c r="B851" s="71"/>
      <c r="C851" s="70"/>
      <c r="D851" s="72"/>
      <c r="E851" s="73"/>
      <c r="F851" s="73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  <c r="AF851" s="24"/>
      <c r="AG851" s="24"/>
      <c r="AH851" s="24"/>
      <c r="AI851" s="24"/>
      <c r="AJ851" s="24"/>
      <c r="AK851" s="24"/>
      <c r="AL851" s="24"/>
      <c r="AM851" s="24"/>
      <c r="AN851" s="24"/>
      <c r="AO851" s="24"/>
      <c r="AP851" s="24"/>
      <c r="AQ851" s="24"/>
      <c r="AR851" s="24"/>
      <c r="AS851" s="24"/>
      <c r="AT851" s="24"/>
      <c r="AU851" s="24"/>
      <c r="AV851" s="24"/>
      <c r="AW851" s="24"/>
      <c r="AX851" s="24"/>
      <c r="AY851" s="24"/>
      <c r="AZ851" s="24"/>
    </row>
    <row r="852" ht="15.75" customHeight="1">
      <c r="A852" s="70"/>
      <c r="B852" s="71"/>
      <c r="C852" s="70"/>
      <c r="D852" s="72"/>
      <c r="E852" s="73"/>
      <c r="F852" s="73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  <c r="AF852" s="24"/>
      <c r="AG852" s="24"/>
      <c r="AH852" s="24"/>
      <c r="AI852" s="24"/>
      <c r="AJ852" s="24"/>
      <c r="AK852" s="24"/>
      <c r="AL852" s="24"/>
      <c r="AM852" s="24"/>
      <c r="AN852" s="24"/>
      <c r="AO852" s="24"/>
      <c r="AP852" s="24"/>
      <c r="AQ852" s="24"/>
      <c r="AR852" s="24"/>
      <c r="AS852" s="24"/>
      <c r="AT852" s="24"/>
      <c r="AU852" s="24"/>
      <c r="AV852" s="24"/>
      <c r="AW852" s="24"/>
      <c r="AX852" s="24"/>
      <c r="AY852" s="24"/>
      <c r="AZ852" s="24"/>
    </row>
    <row r="853" ht="15.75" customHeight="1">
      <c r="A853" s="70"/>
      <c r="B853" s="71"/>
      <c r="C853" s="70"/>
      <c r="D853" s="72"/>
      <c r="E853" s="73"/>
      <c r="F853" s="73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  <c r="AF853" s="24"/>
      <c r="AG853" s="24"/>
      <c r="AH853" s="24"/>
      <c r="AI853" s="24"/>
      <c r="AJ853" s="24"/>
      <c r="AK853" s="24"/>
      <c r="AL853" s="24"/>
      <c r="AM853" s="24"/>
      <c r="AN853" s="24"/>
      <c r="AO853" s="24"/>
      <c r="AP853" s="24"/>
      <c r="AQ853" s="24"/>
      <c r="AR853" s="24"/>
      <c r="AS853" s="24"/>
      <c r="AT853" s="24"/>
      <c r="AU853" s="24"/>
      <c r="AV853" s="24"/>
      <c r="AW853" s="24"/>
      <c r="AX853" s="24"/>
      <c r="AY853" s="24"/>
      <c r="AZ853" s="24"/>
    </row>
    <row r="854" ht="15.75" customHeight="1">
      <c r="A854" s="70"/>
      <c r="B854" s="71"/>
      <c r="C854" s="70"/>
      <c r="D854" s="72"/>
      <c r="E854" s="73"/>
      <c r="F854" s="73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  <c r="AA854" s="24"/>
      <c r="AB854" s="24"/>
      <c r="AC854" s="24"/>
      <c r="AD854" s="24"/>
      <c r="AE854" s="24"/>
      <c r="AF854" s="24"/>
      <c r="AG854" s="24"/>
      <c r="AH854" s="24"/>
      <c r="AI854" s="24"/>
      <c r="AJ854" s="24"/>
      <c r="AK854" s="24"/>
      <c r="AL854" s="24"/>
      <c r="AM854" s="24"/>
      <c r="AN854" s="24"/>
      <c r="AO854" s="24"/>
      <c r="AP854" s="24"/>
      <c r="AQ854" s="24"/>
      <c r="AR854" s="24"/>
      <c r="AS854" s="24"/>
      <c r="AT854" s="24"/>
      <c r="AU854" s="24"/>
      <c r="AV854" s="24"/>
      <c r="AW854" s="24"/>
      <c r="AX854" s="24"/>
      <c r="AY854" s="24"/>
      <c r="AZ854" s="24"/>
    </row>
    <row r="855" ht="15.75" customHeight="1">
      <c r="A855" s="70"/>
      <c r="B855" s="71"/>
      <c r="C855" s="70"/>
      <c r="D855" s="72"/>
      <c r="E855" s="73"/>
      <c r="F855" s="73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  <c r="AA855" s="24"/>
      <c r="AB855" s="24"/>
      <c r="AC855" s="24"/>
      <c r="AD855" s="24"/>
      <c r="AE855" s="24"/>
      <c r="AF855" s="24"/>
      <c r="AG855" s="24"/>
      <c r="AH855" s="24"/>
      <c r="AI855" s="24"/>
      <c r="AJ855" s="24"/>
      <c r="AK855" s="24"/>
      <c r="AL855" s="24"/>
      <c r="AM855" s="24"/>
      <c r="AN855" s="24"/>
      <c r="AO855" s="24"/>
      <c r="AP855" s="24"/>
      <c r="AQ855" s="24"/>
      <c r="AR855" s="24"/>
      <c r="AS855" s="24"/>
      <c r="AT855" s="24"/>
      <c r="AU855" s="24"/>
      <c r="AV855" s="24"/>
      <c r="AW855" s="24"/>
      <c r="AX855" s="24"/>
      <c r="AY855" s="24"/>
      <c r="AZ855" s="24"/>
    </row>
    <row r="856" ht="15.75" customHeight="1">
      <c r="A856" s="70"/>
      <c r="B856" s="71"/>
      <c r="C856" s="70"/>
      <c r="D856" s="72"/>
      <c r="E856" s="73"/>
      <c r="F856" s="73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  <c r="AF856" s="24"/>
      <c r="AG856" s="24"/>
      <c r="AH856" s="24"/>
      <c r="AI856" s="24"/>
      <c r="AJ856" s="24"/>
      <c r="AK856" s="24"/>
      <c r="AL856" s="24"/>
      <c r="AM856" s="24"/>
      <c r="AN856" s="24"/>
      <c r="AO856" s="24"/>
      <c r="AP856" s="24"/>
      <c r="AQ856" s="24"/>
      <c r="AR856" s="24"/>
      <c r="AS856" s="24"/>
      <c r="AT856" s="24"/>
      <c r="AU856" s="24"/>
      <c r="AV856" s="24"/>
      <c r="AW856" s="24"/>
      <c r="AX856" s="24"/>
      <c r="AY856" s="24"/>
      <c r="AZ856" s="24"/>
    </row>
    <row r="857" ht="15.75" customHeight="1">
      <c r="A857" s="70"/>
      <c r="B857" s="71"/>
      <c r="C857" s="70"/>
      <c r="D857" s="72"/>
      <c r="E857" s="73"/>
      <c r="F857" s="73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  <c r="AA857" s="24"/>
      <c r="AB857" s="24"/>
      <c r="AC857" s="24"/>
      <c r="AD857" s="24"/>
      <c r="AE857" s="24"/>
      <c r="AF857" s="24"/>
      <c r="AG857" s="24"/>
      <c r="AH857" s="24"/>
      <c r="AI857" s="24"/>
      <c r="AJ857" s="24"/>
      <c r="AK857" s="24"/>
      <c r="AL857" s="24"/>
      <c r="AM857" s="24"/>
      <c r="AN857" s="24"/>
      <c r="AO857" s="24"/>
      <c r="AP857" s="24"/>
      <c r="AQ857" s="24"/>
      <c r="AR857" s="24"/>
      <c r="AS857" s="24"/>
      <c r="AT857" s="24"/>
      <c r="AU857" s="24"/>
      <c r="AV857" s="24"/>
      <c r="AW857" s="24"/>
      <c r="AX857" s="24"/>
      <c r="AY857" s="24"/>
      <c r="AZ857" s="24"/>
    </row>
    <row r="858" ht="15.75" customHeight="1">
      <c r="A858" s="70"/>
      <c r="B858" s="71"/>
      <c r="C858" s="70"/>
      <c r="D858" s="72"/>
      <c r="E858" s="73"/>
      <c r="F858" s="73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  <c r="AF858" s="24"/>
      <c r="AG858" s="24"/>
      <c r="AH858" s="24"/>
      <c r="AI858" s="24"/>
      <c r="AJ858" s="24"/>
      <c r="AK858" s="24"/>
      <c r="AL858" s="24"/>
      <c r="AM858" s="24"/>
      <c r="AN858" s="24"/>
      <c r="AO858" s="24"/>
      <c r="AP858" s="24"/>
      <c r="AQ858" s="24"/>
      <c r="AR858" s="24"/>
      <c r="AS858" s="24"/>
      <c r="AT858" s="24"/>
      <c r="AU858" s="24"/>
      <c r="AV858" s="24"/>
      <c r="AW858" s="24"/>
      <c r="AX858" s="24"/>
      <c r="AY858" s="24"/>
      <c r="AZ858" s="24"/>
    </row>
    <row r="859" ht="15.75" customHeight="1">
      <c r="A859" s="70"/>
      <c r="B859" s="71"/>
      <c r="C859" s="70"/>
      <c r="D859" s="72"/>
      <c r="E859" s="73"/>
      <c r="F859" s="73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  <c r="AF859" s="24"/>
      <c r="AG859" s="24"/>
      <c r="AH859" s="24"/>
      <c r="AI859" s="24"/>
      <c r="AJ859" s="24"/>
      <c r="AK859" s="24"/>
      <c r="AL859" s="24"/>
      <c r="AM859" s="24"/>
      <c r="AN859" s="24"/>
      <c r="AO859" s="24"/>
      <c r="AP859" s="24"/>
      <c r="AQ859" s="24"/>
      <c r="AR859" s="24"/>
      <c r="AS859" s="24"/>
      <c r="AT859" s="24"/>
      <c r="AU859" s="24"/>
      <c r="AV859" s="24"/>
      <c r="AW859" s="24"/>
      <c r="AX859" s="24"/>
      <c r="AY859" s="24"/>
      <c r="AZ859" s="24"/>
    </row>
    <row r="860" ht="15.75" customHeight="1">
      <c r="A860" s="70"/>
      <c r="B860" s="71"/>
      <c r="C860" s="70"/>
      <c r="D860" s="72"/>
      <c r="E860" s="73"/>
      <c r="F860" s="73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  <c r="AF860" s="24"/>
      <c r="AG860" s="24"/>
      <c r="AH860" s="24"/>
      <c r="AI860" s="24"/>
      <c r="AJ860" s="24"/>
      <c r="AK860" s="24"/>
      <c r="AL860" s="24"/>
      <c r="AM860" s="24"/>
      <c r="AN860" s="24"/>
      <c r="AO860" s="24"/>
      <c r="AP860" s="24"/>
      <c r="AQ860" s="24"/>
      <c r="AR860" s="24"/>
      <c r="AS860" s="24"/>
      <c r="AT860" s="24"/>
      <c r="AU860" s="24"/>
      <c r="AV860" s="24"/>
      <c r="AW860" s="24"/>
      <c r="AX860" s="24"/>
      <c r="AY860" s="24"/>
      <c r="AZ860" s="24"/>
    </row>
    <row r="861" ht="15.75" customHeight="1">
      <c r="A861" s="70"/>
      <c r="B861" s="71"/>
      <c r="C861" s="70"/>
      <c r="D861" s="72"/>
      <c r="E861" s="73"/>
      <c r="F861" s="73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  <c r="AA861" s="24"/>
      <c r="AB861" s="24"/>
      <c r="AC861" s="24"/>
      <c r="AD861" s="24"/>
      <c r="AE861" s="24"/>
      <c r="AF861" s="24"/>
      <c r="AG861" s="24"/>
      <c r="AH861" s="24"/>
      <c r="AI861" s="24"/>
      <c r="AJ861" s="24"/>
      <c r="AK861" s="24"/>
      <c r="AL861" s="24"/>
      <c r="AM861" s="24"/>
      <c r="AN861" s="24"/>
      <c r="AO861" s="24"/>
      <c r="AP861" s="24"/>
      <c r="AQ861" s="24"/>
      <c r="AR861" s="24"/>
      <c r="AS861" s="24"/>
      <c r="AT861" s="24"/>
      <c r="AU861" s="24"/>
      <c r="AV861" s="24"/>
      <c r="AW861" s="24"/>
      <c r="AX861" s="24"/>
      <c r="AY861" s="24"/>
      <c r="AZ861" s="24"/>
    </row>
    <row r="862" ht="15.75" customHeight="1">
      <c r="A862" s="70"/>
      <c r="B862" s="71"/>
      <c r="C862" s="70"/>
      <c r="D862" s="72"/>
      <c r="E862" s="73"/>
      <c r="F862" s="73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  <c r="AA862" s="24"/>
      <c r="AB862" s="24"/>
      <c r="AC862" s="24"/>
      <c r="AD862" s="24"/>
      <c r="AE862" s="24"/>
      <c r="AF862" s="24"/>
      <c r="AG862" s="24"/>
      <c r="AH862" s="24"/>
      <c r="AI862" s="24"/>
      <c r="AJ862" s="24"/>
      <c r="AK862" s="24"/>
      <c r="AL862" s="24"/>
      <c r="AM862" s="24"/>
      <c r="AN862" s="24"/>
      <c r="AO862" s="24"/>
      <c r="AP862" s="24"/>
      <c r="AQ862" s="24"/>
      <c r="AR862" s="24"/>
      <c r="AS862" s="24"/>
      <c r="AT862" s="24"/>
      <c r="AU862" s="24"/>
      <c r="AV862" s="24"/>
      <c r="AW862" s="24"/>
      <c r="AX862" s="24"/>
      <c r="AY862" s="24"/>
      <c r="AZ862" s="24"/>
    </row>
    <row r="863" ht="15.75" customHeight="1">
      <c r="A863" s="70"/>
      <c r="B863" s="71"/>
      <c r="C863" s="70"/>
      <c r="D863" s="72"/>
      <c r="E863" s="73"/>
      <c r="F863" s="73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  <c r="AA863" s="24"/>
      <c r="AB863" s="24"/>
      <c r="AC863" s="24"/>
      <c r="AD863" s="24"/>
      <c r="AE863" s="24"/>
      <c r="AF863" s="24"/>
      <c r="AG863" s="24"/>
      <c r="AH863" s="24"/>
      <c r="AI863" s="24"/>
      <c r="AJ863" s="24"/>
      <c r="AK863" s="24"/>
      <c r="AL863" s="24"/>
      <c r="AM863" s="24"/>
      <c r="AN863" s="24"/>
      <c r="AO863" s="24"/>
      <c r="AP863" s="24"/>
      <c r="AQ863" s="24"/>
      <c r="AR863" s="24"/>
      <c r="AS863" s="24"/>
      <c r="AT863" s="24"/>
      <c r="AU863" s="24"/>
      <c r="AV863" s="24"/>
      <c r="AW863" s="24"/>
      <c r="AX863" s="24"/>
      <c r="AY863" s="24"/>
      <c r="AZ863" s="24"/>
    </row>
    <row r="864" ht="15.75" customHeight="1">
      <c r="A864" s="70"/>
      <c r="B864" s="71"/>
      <c r="C864" s="70"/>
      <c r="D864" s="72"/>
      <c r="E864" s="73"/>
      <c r="F864" s="73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  <c r="AA864" s="24"/>
      <c r="AB864" s="24"/>
      <c r="AC864" s="24"/>
      <c r="AD864" s="24"/>
      <c r="AE864" s="24"/>
      <c r="AF864" s="24"/>
      <c r="AG864" s="24"/>
      <c r="AH864" s="24"/>
      <c r="AI864" s="24"/>
      <c r="AJ864" s="24"/>
      <c r="AK864" s="24"/>
      <c r="AL864" s="24"/>
      <c r="AM864" s="24"/>
      <c r="AN864" s="24"/>
      <c r="AO864" s="24"/>
      <c r="AP864" s="24"/>
      <c r="AQ864" s="24"/>
      <c r="AR864" s="24"/>
      <c r="AS864" s="24"/>
      <c r="AT864" s="24"/>
      <c r="AU864" s="24"/>
      <c r="AV864" s="24"/>
      <c r="AW864" s="24"/>
      <c r="AX864" s="24"/>
      <c r="AY864" s="24"/>
      <c r="AZ864" s="24"/>
    </row>
    <row r="865" ht="15.75" customHeight="1">
      <c r="A865" s="70"/>
      <c r="B865" s="71"/>
      <c r="C865" s="70"/>
      <c r="D865" s="72"/>
      <c r="E865" s="73"/>
      <c r="F865" s="73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  <c r="AA865" s="24"/>
      <c r="AB865" s="24"/>
      <c r="AC865" s="24"/>
      <c r="AD865" s="24"/>
      <c r="AE865" s="24"/>
      <c r="AF865" s="24"/>
      <c r="AG865" s="24"/>
      <c r="AH865" s="24"/>
      <c r="AI865" s="24"/>
      <c r="AJ865" s="24"/>
      <c r="AK865" s="24"/>
      <c r="AL865" s="24"/>
      <c r="AM865" s="24"/>
      <c r="AN865" s="24"/>
      <c r="AO865" s="24"/>
      <c r="AP865" s="24"/>
      <c r="AQ865" s="24"/>
      <c r="AR865" s="24"/>
      <c r="AS865" s="24"/>
      <c r="AT865" s="24"/>
      <c r="AU865" s="24"/>
      <c r="AV865" s="24"/>
      <c r="AW865" s="24"/>
      <c r="AX865" s="24"/>
      <c r="AY865" s="24"/>
      <c r="AZ865" s="24"/>
    </row>
    <row r="866" ht="15.75" customHeight="1">
      <c r="A866" s="70"/>
      <c r="B866" s="71"/>
      <c r="C866" s="70"/>
      <c r="D866" s="72"/>
      <c r="E866" s="73"/>
      <c r="F866" s="73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  <c r="AA866" s="24"/>
      <c r="AB866" s="24"/>
      <c r="AC866" s="24"/>
      <c r="AD866" s="24"/>
      <c r="AE866" s="24"/>
      <c r="AF866" s="24"/>
      <c r="AG866" s="24"/>
      <c r="AH866" s="24"/>
      <c r="AI866" s="24"/>
      <c r="AJ866" s="24"/>
      <c r="AK866" s="24"/>
      <c r="AL866" s="24"/>
      <c r="AM866" s="24"/>
      <c r="AN866" s="24"/>
      <c r="AO866" s="24"/>
      <c r="AP866" s="24"/>
      <c r="AQ866" s="24"/>
      <c r="AR866" s="24"/>
      <c r="AS866" s="24"/>
      <c r="AT866" s="24"/>
      <c r="AU866" s="24"/>
      <c r="AV866" s="24"/>
      <c r="AW866" s="24"/>
      <c r="AX866" s="24"/>
      <c r="AY866" s="24"/>
      <c r="AZ866" s="24"/>
    </row>
    <row r="867" ht="15.75" customHeight="1">
      <c r="A867" s="70"/>
      <c r="B867" s="71"/>
      <c r="C867" s="70"/>
      <c r="D867" s="72"/>
      <c r="E867" s="73"/>
      <c r="F867" s="73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  <c r="AA867" s="24"/>
      <c r="AB867" s="24"/>
      <c r="AC867" s="24"/>
      <c r="AD867" s="24"/>
      <c r="AE867" s="24"/>
      <c r="AF867" s="24"/>
      <c r="AG867" s="24"/>
      <c r="AH867" s="24"/>
      <c r="AI867" s="24"/>
      <c r="AJ867" s="24"/>
      <c r="AK867" s="24"/>
      <c r="AL867" s="24"/>
      <c r="AM867" s="24"/>
      <c r="AN867" s="24"/>
      <c r="AO867" s="24"/>
      <c r="AP867" s="24"/>
      <c r="AQ867" s="24"/>
      <c r="AR867" s="24"/>
      <c r="AS867" s="24"/>
      <c r="AT867" s="24"/>
      <c r="AU867" s="24"/>
      <c r="AV867" s="24"/>
      <c r="AW867" s="24"/>
      <c r="AX867" s="24"/>
      <c r="AY867" s="24"/>
      <c r="AZ867" s="24"/>
    </row>
    <row r="868" ht="15.75" customHeight="1">
      <c r="A868" s="70"/>
      <c r="B868" s="71"/>
      <c r="C868" s="70"/>
      <c r="D868" s="72"/>
      <c r="E868" s="73"/>
      <c r="F868" s="73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  <c r="AB868" s="24"/>
      <c r="AC868" s="24"/>
      <c r="AD868" s="24"/>
      <c r="AE868" s="24"/>
      <c r="AF868" s="24"/>
      <c r="AG868" s="24"/>
      <c r="AH868" s="24"/>
      <c r="AI868" s="24"/>
      <c r="AJ868" s="24"/>
      <c r="AK868" s="24"/>
      <c r="AL868" s="24"/>
      <c r="AM868" s="24"/>
      <c r="AN868" s="24"/>
      <c r="AO868" s="24"/>
      <c r="AP868" s="24"/>
      <c r="AQ868" s="24"/>
      <c r="AR868" s="24"/>
      <c r="AS868" s="24"/>
      <c r="AT868" s="24"/>
      <c r="AU868" s="24"/>
      <c r="AV868" s="24"/>
      <c r="AW868" s="24"/>
      <c r="AX868" s="24"/>
      <c r="AY868" s="24"/>
      <c r="AZ868" s="24"/>
    </row>
    <row r="869" ht="15.75" customHeight="1">
      <c r="A869" s="70"/>
      <c r="B869" s="71"/>
      <c r="C869" s="70"/>
      <c r="D869" s="72"/>
      <c r="E869" s="73"/>
      <c r="F869" s="73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  <c r="AA869" s="24"/>
      <c r="AB869" s="24"/>
      <c r="AC869" s="24"/>
      <c r="AD869" s="24"/>
      <c r="AE869" s="24"/>
      <c r="AF869" s="24"/>
      <c r="AG869" s="24"/>
      <c r="AH869" s="24"/>
      <c r="AI869" s="24"/>
      <c r="AJ869" s="24"/>
      <c r="AK869" s="24"/>
      <c r="AL869" s="24"/>
      <c r="AM869" s="24"/>
      <c r="AN869" s="24"/>
      <c r="AO869" s="24"/>
      <c r="AP869" s="24"/>
      <c r="AQ869" s="24"/>
      <c r="AR869" s="24"/>
      <c r="AS869" s="24"/>
      <c r="AT869" s="24"/>
      <c r="AU869" s="24"/>
      <c r="AV869" s="24"/>
      <c r="AW869" s="24"/>
      <c r="AX869" s="24"/>
      <c r="AY869" s="24"/>
      <c r="AZ869" s="24"/>
    </row>
    <row r="870" ht="15.75" customHeight="1">
      <c r="A870" s="70"/>
      <c r="B870" s="71"/>
      <c r="C870" s="70"/>
      <c r="D870" s="72"/>
      <c r="E870" s="73"/>
      <c r="F870" s="73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  <c r="AA870" s="24"/>
      <c r="AB870" s="24"/>
      <c r="AC870" s="24"/>
      <c r="AD870" s="24"/>
      <c r="AE870" s="24"/>
      <c r="AF870" s="24"/>
      <c r="AG870" s="24"/>
      <c r="AH870" s="24"/>
      <c r="AI870" s="24"/>
      <c r="AJ870" s="24"/>
      <c r="AK870" s="24"/>
      <c r="AL870" s="24"/>
      <c r="AM870" s="24"/>
      <c r="AN870" s="24"/>
      <c r="AO870" s="24"/>
      <c r="AP870" s="24"/>
      <c r="AQ870" s="24"/>
      <c r="AR870" s="24"/>
      <c r="AS870" s="24"/>
      <c r="AT870" s="24"/>
      <c r="AU870" s="24"/>
      <c r="AV870" s="24"/>
      <c r="AW870" s="24"/>
      <c r="AX870" s="24"/>
      <c r="AY870" s="24"/>
      <c r="AZ870" s="24"/>
    </row>
    <row r="871" ht="15.75" customHeight="1">
      <c r="A871" s="70"/>
      <c r="B871" s="71"/>
      <c r="C871" s="70"/>
      <c r="D871" s="72"/>
      <c r="E871" s="73"/>
      <c r="F871" s="73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  <c r="AA871" s="24"/>
      <c r="AB871" s="24"/>
      <c r="AC871" s="24"/>
      <c r="AD871" s="24"/>
      <c r="AE871" s="24"/>
      <c r="AF871" s="24"/>
      <c r="AG871" s="24"/>
      <c r="AH871" s="24"/>
      <c r="AI871" s="24"/>
      <c r="AJ871" s="24"/>
      <c r="AK871" s="24"/>
      <c r="AL871" s="24"/>
      <c r="AM871" s="24"/>
      <c r="AN871" s="24"/>
      <c r="AO871" s="24"/>
      <c r="AP871" s="24"/>
      <c r="AQ871" s="24"/>
      <c r="AR871" s="24"/>
      <c r="AS871" s="24"/>
      <c r="AT871" s="24"/>
      <c r="AU871" s="24"/>
      <c r="AV871" s="24"/>
      <c r="AW871" s="24"/>
      <c r="AX871" s="24"/>
      <c r="AY871" s="24"/>
      <c r="AZ871" s="24"/>
    </row>
    <row r="872" ht="15.75" customHeight="1">
      <c r="A872" s="70"/>
      <c r="B872" s="71"/>
      <c r="C872" s="70"/>
      <c r="D872" s="72"/>
      <c r="E872" s="73"/>
      <c r="F872" s="73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  <c r="AB872" s="24"/>
      <c r="AC872" s="24"/>
      <c r="AD872" s="24"/>
      <c r="AE872" s="24"/>
      <c r="AF872" s="24"/>
      <c r="AG872" s="24"/>
      <c r="AH872" s="24"/>
      <c r="AI872" s="24"/>
      <c r="AJ872" s="24"/>
      <c r="AK872" s="24"/>
      <c r="AL872" s="24"/>
      <c r="AM872" s="24"/>
      <c r="AN872" s="24"/>
      <c r="AO872" s="24"/>
      <c r="AP872" s="24"/>
      <c r="AQ872" s="24"/>
      <c r="AR872" s="24"/>
      <c r="AS872" s="24"/>
      <c r="AT872" s="24"/>
      <c r="AU872" s="24"/>
      <c r="AV872" s="24"/>
      <c r="AW872" s="24"/>
      <c r="AX872" s="24"/>
      <c r="AY872" s="24"/>
      <c r="AZ872" s="24"/>
    </row>
    <row r="873" ht="15.75" customHeight="1">
      <c r="A873" s="70"/>
      <c r="B873" s="71"/>
      <c r="C873" s="70"/>
      <c r="D873" s="72"/>
      <c r="E873" s="73"/>
      <c r="F873" s="73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  <c r="AA873" s="24"/>
      <c r="AB873" s="24"/>
      <c r="AC873" s="24"/>
      <c r="AD873" s="24"/>
      <c r="AE873" s="24"/>
      <c r="AF873" s="24"/>
      <c r="AG873" s="24"/>
      <c r="AH873" s="24"/>
      <c r="AI873" s="24"/>
      <c r="AJ873" s="24"/>
      <c r="AK873" s="24"/>
      <c r="AL873" s="24"/>
      <c r="AM873" s="24"/>
      <c r="AN873" s="24"/>
      <c r="AO873" s="24"/>
      <c r="AP873" s="24"/>
      <c r="AQ873" s="24"/>
      <c r="AR873" s="24"/>
      <c r="AS873" s="24"/>
      <c r="AT873" s="24"/>
      <c r="AU873" s="24"/>
      <c r="AV873" s="24"/>
      <c r="AW873" s="24"/>
      <c r="AX873" s="24"/>
      <c r="AY873" s="24"/>
      <c r="AZ873" s="24"/>
    </row>
    <row r="874" ht="15.75" customHeight="1">
      <c r="A874" s="70"/>
      <c r="B874" s="71"/>
      <c r="C874" s="70"/>
      <c r="D874" s="72"/>
      <c r="E874" s="73"/>
      <c r="F874" s="73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  <c r="AA874" s="24"/>
      <c r="AB874" s="24"/>
      <c r="AC874" s="24"/>
      <c r="AD874" s="24"/>
      <c r="AE874" s="24"/>
      <c r="AF874" s="24"/>
      <c r="AG874" s="24"/>
      <c r="AH874" s="24"/>
      <c r="AI874" s="24"/>
      <c r="AJ874" s="24"/>
      <c r="AK874" s="24"/>
      <c r="AL874" s="24"/>
      <c r="AM874" s="24"/>
      <c r="AN874" s="24"/>
      <c r="AO874" s="24"/>
      <c r="AP874" s="24"/>
      <c r="AQ874" s="24"/>
      <c r="AR874" s="24"/>
      <c r="AS874" s="24"/>
      <c r="AT874" s="24"/>
      <c r="AU874" s="24"/>
      <c r="AV874" s="24"/>
      <c r="AW874" s="24"/>
      <c r="AX874" s="24"/>
      <c r="AY874" s="24"/>
      <c r="AZ874" s="24"/>
    </row>
    <row r="875" ht="15.75" customHeight="1">
      <c r="A875" s="70"/>
      <c r="B875" s="71"/>
      <c r="C875" s="70"/>
      <c r="D875" s="72"/>
      <c r="E875" s="73"/>
      <c r="F875" s="73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  <c r="AA875" s="24"/>
      <c r="AB875" s="24"/>
      <c r="AC875" s="24"/>
      <c r="AD875" s="24"/>
      <c r="AE875" s="24"/>
      <c r="AF875" s="24"/>
      <c r="AG875" s="24"/>
      <c r="AH875" s="24"/>
      <c r="AI875" s="24"/>
      <c r="AJ875" s="24"/>
      <c r="AK875" s="24"/>
      <c r="AL875" s="24"/>
      <c r="AM875" s="24"/>
      <c r="AN875" s="24"/>
      <c r="AO875" s="24"/>
      <c r="AP875" s="24"/>
      <c r="AQ875" s="24"/>
      <c r="AR875" s="24"/>
      <c r="AS875" s="24"/>
      <c r="AT875" s="24"/>
      <c r="AU875" s="24"/>
      <c r="AV875" s="24"/>
      <c r="AW875" s="24"/>
      <c r="AX875" s="24"/>
      <c r="AY875" s="24"/>
      <c r="AZ875" s="24"/>
    </row>
    <row r="876" ht="15.75" customHeight="1">
      <c r="A876" s="70"/>
      <c r="B876" s="71"/>
      <c r="C876" s="70"/>
      <c r="D876" s="72"/>
      <c r="E876" s="73"/>
      <c r="F876" s="73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  <c r="AA876" s="24"/>
      <c r="AB876" s="24"/>
      <c r="AC876" s="24"/>
      <c r="AD876" s="24"/>
      <c r="AE876" s="24"/>
      <c r="AF876" s="24"/>
      <c r="AG876" s="24"/>
      <c r="AH876" s="24"/>
      <c r="AI876" s="24"/>
      <c r="AJ876" s="24"/>
      <c r="AK876" s="24"/>
      <c r="AL876" s="24"/>
      <c r="AM876" s="24"/>
      <c r="AN876" s="24"/>
      <c r="AO876" s="24"/>
      <c r="AP876" s="24"/>
      <c r="AQ876" s="24"/>
      <c r="AR876" s="24"/>
      <c r="AS876" s="24"/>
      <c r="AT876" s="24"/>
      <c r="AU876" s="24"/>
      <c r="AV876" s="24"/>
      <c r="AW876" s="24"/>
      <c r="AX876" s="24"/>
      <c r="AY876" s="24"/>
      <c r="AZ876" s="24"/>
    </row>
    <row r="877" ht="15.75" customHeight="1">
      <c r="A877" s="70"/>
      <c r="B877" s="71"/>
      <c r="C877" s="70"/>
      <c r="D877" s="72"/>
      <c r="E877" s="73"/>
      <c r="F877" s="73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  <c r="AA877" s="24"/>
      <c r="AB877" s="24"/>
      <c r="AC877" s="24"/>
      <c r="AD877" s="24"/>
      <c r="AE877" s="24"/>
      <c r="AF877" s="24"/>
      <c r="AG877" s="24"/>
      <c r="AH877" s="24"/>
      <c r="AI877" s="24"/>
      <c r="AJ877" s="24"/>
      <c r="AK877" s="24"/>
      <c r="AL877" s="24"/>
      <c r="AM877" s="24"/>
      <c r="AN877" s="24"/>
      <c r="AO877" s="24"/>
      <c r="AP877" s="24"/>
      <c r="AQ877" s="24"/>
      <c r="AR877" s="24"/>
      <c r="AS877" s="24"/>
      <c r="AT877" s="24"/>
      <c r="AU877" s="24"/>
      <c r="AV877" s="24"/>
      <c r="AW877" s="24"/>
      <c r="AX877" s="24"/>
      <c r="AY877" s="24"/>
      <c r="AZ877" s="24"/>
    </row>
    <row r="878" ht="15.75" customHeight="1">
      <c r="A878" s="70"/>
      <c r="B878" s="71"/>
      <c r="C878" s="70"/>
      <c r="D878" s="72"/>
      <c r="E878" s="73"/>
      <c r="F878" s="73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  <c r="AA878" s="24"/>
      <c r="AB878" s="24"/>
      <c r="AC878" s="24"/>
      <c r="AD878" s="24"/>
      <c r="AE878" s="24"/>
      <c r="AF878" s="24"/>
      <c r="AG878" s="24"/>
      <c r="AH878" s="24"/>
      <c r="AI878" s="24"/>
      <c r="AJ878" s="24"/>
      <c r="AK878" s="24"/>
      <c r="AL878" s="24"/>
      <c r="AM878" s="24"/>
      <c r="AN878" s="24"/>
      <c r="AO878" s="24"/>
      <c r="AP878" s="24"/>
      <c r="AQ878" s="24"/>
      <c r="AR878" s="24"/>
      <c r="AS878" s="24"/>
      <c r="AT878" s="24"/>
      <c r="AU878" s="24"/>
      <c r="AV878" s="24"/>
      <c r="AW878" s="24"/>
      <c r="AX878" s="24"/>
      <c r="AY878" s="24"/>
      <c r="AZ878" s="24"/>
    </row>
    <row r="879" ht="15.75" customHeight="1">
      <c r="A879" s="70"/>
      <c r="B879" s="71"/>
      <c r="C879" s="70"/>
      <c r="D879" s="72"/>
      <c r="E879" s="73"/>
      <c r="F879" s="73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  <c r="AA879" s="24"/>
      <c r="AB879" s="24"/>
      <c r="AC879" s="24"/>
      <c r="AD879" s="24"/>
      <c r="AE879" s="24"/>
      <c r="AF879" s="24"/>
      <c r="AG879" s="24"/>
      <c r="AH879" s="24"/>
      <c r="AI879" s="24"/>
      <c r="AJ879" s="24"/>
      <c r="AK879" s="24"/>
      <c r="AL879" s="24"/>
      <c r="AM879" s="24"/>
      <c r="AN879" s="24"/>
      <c r="AO879" s="24"/>
      <c r="AP879" s="24"/>
      <c r="AQ879" s="24"/>
      <c r="AR879" s="24"/>
      <c r="AS879" s="24"/>
      <c r="AT879" s="24"/>
      <c r="AU879" s="24"/>
      <c r="AV879" s="24"/>
      <c r="AW879" s="24"/>
      <c r="AX879" s="24"/>
      <c r="AY879" s="24"/>
      <c r="AZ879" s="24"/>
    </row>
    <row r="880" ht="15.75" customHeight="1">
      <c r="A880" s="70"/>
      <c r="B880" s="71"/>
      <c r="C880" s="70"/>
      <c r="D880" s="72"/>
      <c r="E880" s="73"/>
      <c r="F880" s="73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  <c r="AA880" s="24"/>
      <c r="AB880" s="24"/>
      <c r="AC880" s="24"/>
      <c r="AD880" s="24"/>
      <c r="AE880" s="24"/>
      <c r="AF880" s="24"/>
      <c r="AG880" s="24"/>
      <c r="AH880" s="24"/>
      <c r="AI880" s="24"/>
      <c r="AJ880" s="24"/>
      <c r="AK880" s="24"/>
      <c r="AL880" s="24"/>
      <c r="AM880" s="24"/>
      <c r="AN880" s="24"/>
      <c r="AO880" s="24"/>
      <c r="AP880" s="24"/>
      <c r="AQ880" s="24"/>
      <c r="AR880" s="24"/>
      <c r="AS880" s="24"/>
      <c r="AT880" s="24"/>
      <c r="AU880" s="24"/>
      <c r="AV880" s="24"/>
      <c r="AW880" s="24"/>
      <c r="AX880" s="24"/>
      <c r="AY880" s="24"/>
      <c r="AZ880" s="24"/>
    </row>
    <row r="881" ht="15.75" customHeight="1">
      <c r="A881" s="70"/>
      <c r="B881" s="71"/>
      <c r="C881" s="70"/>
      <c r="D881" s="72"/>
      <c r="E881" s="73"/>
      <c r="F881" s="73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  <c r="AA881" s="24"/>
      <c r="AB881" s="24"/>
      <c r="AC881" s="24"/>
      <c r="AD881" s="24"/>
      <c r="AE881" s="24"/>
      <c r="AF881" s="24"/>
      <c r="AG881" s="24"/>
      <c r="AH881" s="24"/>
      <c r="AI881" s="24"/>
      <c r="AJ881" s="24"/>
      <c r="AK881" s="24"/>
      <c r="AL881" s="24"/>
      <c r="AM881" s="24"/>
      <c r="AN881" s="24"/>
      <c r="AO881" s="24"/>
      <c r="AP881" s="24"/>
      <c r="AQ881" s="24"/>
      <c r="AR881" s="24"/>
      <c r="AS881" s="24"/>
      <c r="AT881" s="24"/>
      <c r="AU881" s="24"/>
      <c r="AV881" s="24"/>
      <c r="AW881" s="24"/>
      <c r="AX881" s="24"/>
      <c r="AY881" s="24"/>
      <c r="AZ881" s="24"/>
    </row>
    <row r="882" ht="15.75" customHeight="1">
      <c r="A882" s="70"/>
      <c r="B882" s="71"/>
      <c r="C882" s="70"/>
      <c r="D882" s="72"/>
      <c r="E882" s="73"/>
      <c r="F882" s="73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  <c r="AA882" s="24"/>
      <c r="AB882" s="24"/>
      <c r="AC882" s="24"/>
      <c r="AD882" s="24"/>
      <c r="AE882" s="24"/>
      <c r="AF882" s="24"/>
      <c r="AG882" s="24"/>
      <c r="AH882" s="24"/>
      <c r="AI882" s="24"/>
      <c r="AJ882" s="24"/>
      <c r="AK882" s="24"/>
      <c r="AL882" s="24"/>
      <c r="AM882" s="24"/>
      <c r="AN882" s="24"/>
      <c r="AO882" s="24"/>
      <c r="AP882" s="24"/>
      <c r="AQ882" s="24"/>
      <c r="AR882" s="24"/>
      <c r="AS882" s="24"/>
      <c r="AT882" s="24"/>
      <c r="AU882" s="24"/>
      <c r="AV882" s="24"/>
      <c r="AW882" s="24"/>
      <c r="AX882" s="24"/>
      <c r="AY882" s="24"/>
      <c r="AZ882" s="24"/>
    </row>
    <row r="883" ht="15.75" customHeight="1">
      <c r="A883" s="70"/>
      <c r="B883" s="71"/>
      <c r="C883" s="70"/>
      <c r="D883" s="72"/>
      <c r="E883" s="73"/>
      <c r="F883" s="73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  <c r="AA883" s="24"/>
      <c r="AB883" s="24"/>
      <c r="AC883" s="24"/>
      <c r="AD883" s="24"/>
      <c r="AE883" s="24"/>
      <c r="AF883" s="24"/>
      <c r="AG883" s="24"/>
      <c r="AH883" s="24"/>
      <c r="AI883" s="24"/>
      <c r="AJ883" s="24"/>
      <c r="AK883" s="24"/>
      <c r="AL883" s="24"/>
      <c r="AM883" s="24"/>
      <c r="AN883" s="24"/>
      <c r="AO883" s="24"/>
      <c r="AP883" s="24"/>
      <c r="AQ883" s="24"/>
      <c r="AR883" s="24"/>
      <c r="AS883" s="24"/>
      <c r="AT883" s="24"/>
      <c r="AU883" s="24"/>
      <c r="AV883" s="24"/>
      <c r="AW883" s="24"/>
      <c r="AX883" s="24"/>
      <c r="AY883" s="24"/>
      <c r="AZ883" s="24"/>
    </row>
    <row r="884" ht="15.75" customHeight="1">
      <c r="A884" s="70"/>
      <c r="B884" s="71"/>
      <c r="C884" s="70"/>
      <c r="D884" s="72"/>
      <c r="E884" s="73"/>
      <c r="F884" s="73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  <c r="AA884" s="24"/>
      <c r="AB884" s="24"/>
      <c r="AC884" s="24"/>
      <c r="AD884" s="24"/>
      <c r="AE884" s="24"/>
      <c r="AF884" s="24"/>
      <c r="AG884" s="24"/>
      <c r="AH884" s="24"/>
      <c r="AI884" s="24"/>
      <c r="AJ884" s="24"/>
      <c r="AK884" s="24"/>
      <c r="AL884" s="24"/>
      <c r="AM884" s="24"/>
      <c r="AN884" s="24"/>
      <c r="AO884" s="24"/>
      <c r="AP884" s="24"/>
      <c r="AQ884" s="24"/>
      <c r="AR884" s="24"/>
      <c r="AS884" s="24"/>
      <c r="AT884" s="24"/>
      <c r="AU884" s="24"/>
      <c r="AV884" s="24"/>
      <c r="AW884" s="24"/>
      <c r="AX884" s="24"/>
      <c r="AY884" s="24"/>
      <c r="AZ884" s="24"/>
    </row>
    <row r="885" ht="15.75" customHeight="1">
      <c r="A885" s="70"/>
      <c r="B885" s="71"/>
      <c r="C885" s="70"/>
      <c r="D885" s="72"/>
      <c r="E885" s="73"/>
      <c r="F885" s="73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  <c r="AA885" s="24"/>
      <c r="AB885" s="24"/>
      <c r="AC885" s="24"/>
      <c r="AD885" s="24"/>
      <c r="AE885" s="24"/>
      <c r="AF885" s="24"/>
      <c r="AG885" s="24"/>
      <c r="AH885" s="24"/>
      <c r="AI885" s="24"/>
      <c r="AJ885" s="24"/>
      <c r="AK885" s="24"/>
      <c r="AL885" s="24"/>
      <c r="AM885" s="24"/>
      <c r="AN885" s="24"/>
      <c r="AO885" s="24"/>
      <c r="AP885" s="24"/>
      <c r="AQ885" s="24"/>
      <c r="AR885" s="24"/>
      <c r="AS885" s="24"/>
      <c r="AT885" s="24"/>
      <c r="AU885" s="24"/>
      <c r="AV885" s="24"/>
      <c r="AW885" s="24"/>
      <c r="AX885" s="24"/>
      <c r="AY885" s="24"/>
      <c r="AZ885" s="24"/>
    </row>
    <row r="886" ht="15.75" customHeight="1">
      <c r="A886" s="70"/>
      <c r="B886" s="71"/>
      <c r="C886" s="70"/>
      <c r="D886" s="72"/>
      <c r="E886" s="73"/>
      <c r="F886" s="73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  <c r="AA886" s="24"/>
      <c r="AB886" s="24"/>
      <c r="AC886" s="24"/>
      <c r="AD886" s="24"/>
      <c r="AE886" s="24"/>
      <c r="AF886" s="24"/>
      <c r="AG886" s="24"/>
      <c r="AH886" s="24"/>
      <c r="AI886" s="24"/>
      <c r="AJ886" s="24"/>
      <c r="AK886" s="24"/>
      <c r="AL886" s="24"/>
      <c r="AM886" s="24"/>
      <c r="AN886" s="24"/>
      <c r="AO886" s="24"/>
      <c r="AP886" s="24"/>
      <c r="AQ886" s="24"/>
      <c r="AR886" s="24"/>
      <c r="AS886" s="24"/>
      <c r="AT886" s="24"/>
      <c r="AU886" s="24"/>
      <c r="AV886" s="24"/>
      <c r="AW886" s="24"/>
      <c r="AX886" s="24"/>
      <c r="AY886" s="24"/>
      <c r="AZ886" s="24"/>
    </row>
    <row r="887" ht="15.75" customHeight="1">
      <c r="A887" s="70"/>
      <c r="B887" s="71"/>
      <c r="C887" s="70"/>
      <c r="D887" s="72"/>
      <c r="E887" s="73"/>
      <c r="F887" s="73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  <c r="AA887" s="24"/>
      <c r="AB887" s="24"/>
      <c r="AC887" s="24"/>
      <c r="AD887" s="24"/>
      <c r="AE887" s="24"/>
      <c r="AF887" s="24"/>
      <c r="AG887" s="24"/>
      <c r="AH887" s="24"/>
      <c r="AI887" s="24"/>
      <c r="AJ887" s="24"/>
      <c r="AK887" s="24"/>
      <c r="AL887" s="24"/>
      <c r="AM887" s="24"/>
      <c r="AN887" s="24"/>
      <c r="AO887" s="24"/>
      <c r="AP887" s="24"/>
      <c r="AQ887" s="24"/>
      <c r="AR887" s="24"/>
      <c r="AS887" s="24"/>
      <c r="AT887" s="24"/>
      <c r="AU887" s="24"/>
      <c r="AV887" s="24"/>
      <c r="AW887" s="24"/>
      <c r="AX887" s="24"/>
      <c r="AY887" s="24"/>
      <c r="AZ887" s="24"/>
    </row>
    <row r="888" ht="15.75" customHeight="1">
      <c r="A888" s="70"/>
      <c r="B888" s="71"/>
      <c r="C888" s="70"/>
      <c r="D888" s="72"/>
      <c r="E888" s="73"/>
      <c r="F888" s="73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  <c r="AA888" s="24"/>
      <c r="AB888" s="24"/>
      <c r="AC888" s="24"/>
      <c r="AD888" s="24"/>
      <c r="AE888" s="24"/>
      <c r="AF888" s="24"/>
      <c r="AG888" s="24"/>
      <c r="AH888" s="24"/>
      <c r="AI888" s="24"/>
      <c r="AJ888" s="24"/>
      <c r="AK888" s="24"/>
      <c r="AL888" s="24"/>
      <c r="AM888" s="24"/>
      <c r="AN888" s="24"/>
      <c r="AO888" s="24"/>
      <c r="AP888" s="24"/>
      <c r="AQ888" s="24"/>
      <c r="AR888" s="24"/>
      <c r="AS888" s="24"/>
      <c r="AT888" s="24"/>
      <c r="AU888" s="24"/>
      <c r="AV888" s="24"/>
      <c r="AW888" s="24"/>
      <c r="AX888" s="24"/>
      <c r="AY888" s="24"/>
      <c r="AZ888" s="24"/>
    </row>
    <row r="889" ht="15.75" customHeight="1">
      <c r="A889" s="70"/>
      <c r="B889" s="71"/>
      <c r="C889" s="70"/>
      <c r="D889" s="72"/>
      <c r="E889" s="73"/>
      <c r="F889" s="73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  <c r="AA889" s="24"/>
      <c r="AB889" s="24"/>
      <c r="AC889" s="24"/>
      <c r="AD889" s="24"/>
      <c r="AE889" s="24"/>
      <c r="AF889" s="24"/>
      <c r="AG889" s="24"/>
      <c r="AH889" s="24"/>
      <c r="AI889" s="24"/>
      <c r="AJ889" s="24"/>
      <c r="AK889" s="24"/>
      <c r="AL889" s="24"/>
      <c r="AM889" s="24"/>
      <c r="AN889" s="24"/>
      <c r="AO889" s="24"/>
      <c r="AP889" s="24"/>
      <c r="AQ889" s="24"/>
      <c r="AR889" s="24"/>
      <c r="AS889" s="24"/>
      <c r="AT889" s="24"/>
      <c r="AU889" s="24"/>
      <c r="AV889" s="24"/>
      <c r="AW889" s="24"/>
      <c r="AX889" s="24"/>
      <c r="AY889" s="24"/>
      <c r="AZ889" s="24"/>
    </row>
    <row r="890" ht="15.75" customHeight="1">
      <c r="A890" s="70"/>
      <c r="B890" s="71"/>
      <c r="C890" s="70"/>
      <c r="D890" s="72"/>
      <c r="E890" s="73"/>
      <c r="F890" s="73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  <c r="AA890" s="24"/>
      <c r="AB890" s="24"/>
      <c r="AC890" s="24"/>
      <c r="AD890" s="24"/>
      <c r="AE890" s="24"/>
      <c r="AF890" s="24"/>
      <c r="AG890" s="24"/>
      <c r="AH890" s="24"/>
      <c r="AI890" s="24"/>
      <c r="AJ890" s="24"/>
      <c r="AK890" s="24"/>
      <c r="AL890" s="24"/>
      <c r="AM890" s="24"/>
      <c r="AN890" s="24"/>
      <c r="AO890" s="24"/>
      <c r="AP890" s="24"/>
      <c r="AQ890" s="24"/>
      <c r="AR890" s="24"/>
      <c r="AS890" s="24"/>
      <c r="AT890" s="24"/>
      <c r="AU890" s="24"/>
      <c r="AV890" s="24"/>
      <c r="AW890" s="24"/>
      <c r="AX890" s="24"/>
      <c r="AY890" s="24"/>
      <c r="AZ890" s="24"/>
    </row>
    <row r="891" ht="15.75" customHeight="1">
      <c r="A891" s="70"/>
      <c r="B891" s="71"/>
      <c r="C891" s="70"/>
      <c r="D891" s="72"/>
      <c r="E891" s="73"/>
      <c r="F891" s="73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  <c r="AA891" s="24"/>
      <c r="AB891" s="24"/>
      <c r="AC891" s="24"/>
      <c r="AD891" s="24"/>
      <c r="AE891" s="24"/>
      <c r="AF891" s="24"/>
      <c r="AG891" s="24"/>
      <c r="AH891" s="24"/>
      <c r="AI891" s="24"/>
      <c r="AJ891" s="24"/>
      <c r="AK891" s="24"/>
      <c r="AL891" s="24"/>
      <c r="AM891" s="24"/>
      <c r="AN891" s="24"/>
      <c r="AO891" s="24"/>
      <c r="AP891" s="24"/>
      <c r="AQ891" s="24"/>
      <c r="AR891" s="24"/>
      <c r="AS891" s="24"/>
      <c r="AT891" s="24"/>
      <c r="AU891" s="24"/>
      <c r="AV891" s="24"/>
      <c r="AW891" s="24"/>
      <c r="AX891" s="24"/>
      <c r="AY891" s="24"/>
      <c r="AZ891" s="24"/>
    </row>
    <row r="892" ht="15.75" customHeight="1">
      <c r="A892" s="70"/>
      <c r="B892" s="71"/>
      <c r="C892" s="70"/>
      <c r="D892" s="72"/>
      <c r="E892" s="73"/>
      <c r="F892" s="73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  <c r="AA892" s="24"/>
      <c r="AB892" s="24"/>
      <c r="AC892" s="24"/>
      <c r="AD892" s="24"/>
      <c r="AE892" s="24"/>
      <c r="AF892" s="24"/>
      <c r="AG892" s="24"/>
      <c r="AH892" s="24"/>
      <c r="AI892" s="24"/>
      <c r="AJ892" s="24"/>
      <c r="AK892" s="24"/>
      <c r="AL892" s="24"/>
      <c r="AM892" s="24"/>
      <c r="AN892" s="24"/>
      <c r="AO892" s="24"/>
      <c r="AP892" s="24"/>
      <c r="AQ892" s="24"/>
      <c r="AR892" s="24"/>
      <c r="AS892" s="24"/>
      <c r="AT892" s="24"/>
      <c r="AU892" s="24"/>
      <c r="AV892" s="24"/>
      <c r="AW892" s="24"/>
      <c r="AX892" s="24"/>
      <c r="AY892" s="24"/>
      <c r="AZ892" s="24"/>
    </row>
    <row r="893" ht="15.75" customHeight="1">
      <c r="A893" s="70"/>
      <c r="B893" s="71"/>
      <c r="C893" s="70"/>
      <c r="D893" s="72"/>
      <c r="E893" s="73"/>
      <c r="F893" s="73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  <c r="AA893" s="24"/>
      <c r="AB893" s="24"/>
      <c r="AC893" s="24"/>
      <c r="AD893" s="24"/>
      <c r="AE893" s="24"/>
      <c r="AF893" s="24"/>
      <c r="AG893" s="24"/>
      <c r="AH893" s="24"/>
      <c r="AI893" s="24"/>
      <c r="AJ893" s="24"/>
      <c r="AK893" s="24"/>
      <c r="AL893" s="24"/>
      <c r="AM893" s="24"/>
      <c r="AN893" s="24"/>
      <c r="AO893" s="24"/>
      <c r="AP893" s="24"/>
      <c r="AQ893" s="24"/>
      <c r="AR893" s="24"/>
      <c r="AS893" s="24"/>
      <c r="AT893" s="24"/>
      <c r="AU893" s="24"/>
      <c r="AV893" s="24"/>
      <c r="AW893" s="24"/>
      <c r="AX893" s="24"/>
      <c r="AY893" s="24"/>
      <c r="AZ893" s="24"/>
    </row>
    <row r="894" ht="15.75" customHeight="1">
      <c r="A894" s="70"/>
      <c r="B894" s="71"/>
      <c r="C894" s="70"/>
      <c r="D894" s="72"/>
      <c r="E894" s="73"/>
      <c r="F894" s="73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  <c r="AA894" s="24"/>
      <c r="AB894" s="24"/>
      <c r="AC894" s="24"/>
      <c r="AD894" s="24"/>
      <c r="AE894" s="24"/>
      <c r="AF894" s="24"/>
      <c r="AG894" s="24"/>
      <c r="AH894" s="24"/>
      <c r="AI894" s="24"/>
      <c r="AJ894" s="24"/>
      <c r="AK894" s="24"/>
      <c r="AL894" s="24"/>
      <c r="AM894" s="24"/>
      <c r="AN894" s="24"/>
      <c r="AO894" s="24"/>
      <c r="AP894" s="24"/>
      <c r="AQ894" s="24"/>
      <c r="AR894" s="24"/>
      <c r="AS894" s="24"/>
      <c r="AT894" s="24"/>
      <c r="AU894" s="24"/>
      <c r="AV894" s="24"/>
      <c r="AW894" s="24"/>
      <c r="AX894" s="24"/>
      <c r="AY894" s="24"/>
      <c r="AZ894" s="24"/>
    </row>
    <row r="895" ht="15.75" customHeight="1">
      <c r="A895" s="70"/>
      <c r="B895" s="71"/>
      <c r="C895" s="70"/>
      <c r="D895" s="72"/>
      <c r="E895" s="73"/>
      <c r="F895" s="73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  <c r="AA895" s="24"/>
      <c r="AB895" s="24"/>
      <c r="AC895" s="24"/>
      <c r="AD895" s="24"/>
      <c r="AE895" s="24"/>
      <c r="AF895" s="24"/>
      <c r="AG895" s="24"/>
      <c r="AH895" s="24"/>
      <c r="AI895" s="24"/>
      <c r="AJ895" s="24"/>
      <c r="AK895" s="24"/>
      <c r="AL895" s="24"/>
      <c r="AM895" s="24"/>
      <c r="AN895" s="24"/>
      <c r="AO895" s="24"/>
      <c r="AP895" s="24"/>
      <c r="AQ895" s="24"/>
      <c r="AR895" s="24"/>
      <c r="AS895" s="24"/>
      <c r="AT895" s="24"/>
      <c r="AU895" s="24"/>
      <c r="AV895" s="24"/>
      <c r="AW895" s="24"/>
      <c r="AX895" s="24"/>
      <c r="AY895" s="24"/>
      <c r="AZ895" s="24"/>
    </row>
    <row r="896" ht="15.75" customHeight="1">
      <c r="A896" s="70"/>
      <c r="B896" s="71"/>
      <c r="C896" s="70"/>
      <c r="D896" s="72"/>
      <c r="E896" s="73"/>
      <c r="F896" s="73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  <c r="AA896" s="24"/>
      <c r="AB896" s="24"/>
      <c r="AC896" s="24"/>
      <c r="AD896" s="24"/>
      <c r="AE896" s="24"/>
      <c r="AF896" s="24"/>
      <c r="AG896" s="24"/>
      <c r="AH896" s="24"/>
      <c r="AI896" s="24"/>
      <c r="AJ896" s="24"/>
      <c r="AK896" s="24"/>
      <c r="AL896" s="24"/>
      <c r="AM896" s="24"/>
      <c r="AN896" s="24"/>
      <c r="AO896" s="24"/>
      <c r="AP896" s="24"/>
      <c r="AQ896" s="24"/>
      <c r="AR896" s="24"/>
      <c r="AS896" s="24"/>
      <c r="AT896" s="24"/>
      <c r="AU896" s="24"/>
      <c r="AV896" s="24"/>
      <c r="AW896" s="24"/>
      <c r="AX896" s="24"/>
      <c r="AY896" s="24"/>
      <c r="AZ896" s="24"/>
    </row>
    <row r="897" ht="15.75" customHeight="1">
      <c r="A897" s="70"/>
      <c r="B897" s="71"/>
      <c r="C897" s="70"/>
      <c r="D897" s="72"/>
      <c r="E897" s="73"/>
      <c r="F897" s="73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  <c r="AA897" s="24"/>
      <c r="AB897" s="24"/>
      <c r="AC897" s="24"/>
      <c r="AD897" s="24"/>
      <c r="AE897" s="24"/>
      <c r="AF897" s="24"/>
      <c r="AG897" s="24"/>
      <c r="AH897" s="24"/>
      <c r="AI897" s="24"/>
      <c r="AJ897" s="24"/>
      <c r="AK897" s="24"/>
      <c r="AL897" s="24"/>
      <c r="AM897" s="24"/>
      <c r="AN897" s="24"/>
      <c r="AO897" s="24"/>
      <c r="AP897" s="24"/>
      <c r="AQ897" s="24"/>
      <c r="AR897" s="24"/>
      <c r="AS897" s="24"/>
      <c r="AT897" s="24"/>
      <c r="AU897" s="24"/>
      <c r="AV897" s="24"/>
      <c r="AW897" s="24"/>
      <c r="AX897" s="24"/>
      <c r="AY897" s="24"/>
      <c r="AZ897" s="24"/>
    </row>
    <row r="898" ht="15.75" customHeight="1">
      <c r="A898" s="70"/>
      <c r="B898" s="71"/>
      <c r="C898" s="70"/>
      <c r="D898" s="72"/>
      <c r="E898" s="73"/>
      <c r="F898" s="73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  <c r="AA898" s="24"/>
      <c r="AB898" s="24"/>
      <c r="AC898" s="24"/>
      <c r="AD898" s="24"/>
      <c r="AE898" s="24"/>
      <c r="AF898" s="24"/>
      <c r="AG898" s="24"/>
      <c r="AH898" s="24"/>
      <c r="AI898" s="24"/>
      <c r="AJ898" s="24"/>
      <c r="AK898" s="24"/>
      <c r="AL898" s="24"/>
      <c r="AM898" s="24"/>
      <c r="AN898" s="24"/>
      <c r="AO898" s="24"/>
      <c r="AP898" s="24"/>
      <c r="AQ898" s="24"/>
      <c r="AR898" s="24"/>
      <c r="AS898" s="24"/>
      <c r="AT898" s="24"/>
      <c r="AU898" s="24"/>
      <c r="AV898" s="24"/>
      <c r="AW898" s="24"/>
      <c r="AX898" s="24"/>
      <c r="AY898" s="24"/>
      <c r="AZ898" s="24"/>
    </row>
    <row r="899" ht="15.75" customHeight="1">
      <c r="A899" s="70"/>
      <c r="B899" s="71"/>
      <c r="C899" s="70"/>
      <c r="D899" s="72"/>
      <c r="E899" s="73"/>
      <c r="F899" s="73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  <c r="AA899" s="24"/>
      <c r="AB899" s="24"/>
      <c r="AC899" s="24"/>
      <c r="AD899" s="24"/>
      <c r="AE899" s="24"/>
      <c r="AF899" s="24"/>
      <c r="AG899" s="24"/>
      <c r="AH899" s="24"/>
      <c r="AI899" s="24"/>
      <c r="AJ899" s="24"/>
      <c r="AK899" s="24"/>
      <c r="AL899" s="24"/>
      <c r="AM899" s="24"/>
      <c r="AN899" s="24"/>
      <c r="AO899" s="24"/>
      <c r="AP899" s="24"/>
      <c r="AQ899" s="24"/>
      <c r="AR899" s="24"/>
      <c r="AS899" s="24"/>
      <c r="AT899" s="24"/>
      <c r="AU899" s="24"/>
      <c r="AV899" s="24"/>
      <c r="AW899" s="24"/>
      <c r="AX899" s="24"/>
      <c r="AY899" s="24"/>
      <c r="AZ899" s="24"/>
    </row>
    <row r="900" ht="15.75" customHeight="1">
      <c r="A900" s="70"/>
      <c r="B900" s="71"/>
      <c r="C900" s="70"/>
      <c r="D900" s="72"/>
      <c r="E900" s="73"/>
      <c r="F900" s="73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  <c r="AA900" s="24"/>
      <c r="AB900" s="24"/>
      <c r="AC900" s="24"/>
      <c r="AD900" s="24"/>
      <c r="AE900" s="24"/>
      <c r="AF900" s="24"/>
      <c r="AG900" s="24"/>
      <c r="AH900" s="24"/>
      <c r="AI900" s="24"/>
      <c r="AJ900" s="24"/>
      <c r="AK900" s="24"/>
      <c r="AL900" s="24"/>
      <c r="AM900" s="24"/>
      <c r="AN900" s="24"/>
      <c r="AO900" s="24"/>
      <c r="AP900" s="24"/>
      <c r="AQ900" s="24"/>
      <c r="AR900" s="24"/>
      <c r="AS900" s="24"/>
      <c r="AT900" s="24"/>
      <c r="AU900" s="24"/>
      <c r="AV900" s="24"/>
      <c r="AW900" s="24"/>
      <c r="AX900" s="24"/>
      <c r="AY900" s="24"/>
      <c r="AZ900" s="24"/>
    </row>
    <row r="901" ht="15.75" customHeight="1">
      <c r="A901" s="70"/>
      <c r="B901" s="71"/>
      <c r="C901" s="70"/>
      <c r="D901" s="72"/>
      <c r="E901" s="73"/>
      <c r="F901" s="73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  <c r="AA901" s="24"/>
      <c r="AB901" s="24"/>
      <c r="AC901" s="24"/>
      <c r="AD901" s="24"/>
      <c r="AE901" s="24"/>
      <c r="AF901" s="24"/>
      <c r="AG901" s="24"/>
      <c r="AH901" s="24"/>
      <c r="AI901" s="24"/>
      <c r="AJ901" s="24"/>
      <c r="AK901" s="24"/>
      <c r="AL901" s="24"/>
      <c r="AM901" s="24"/>
      <c r="AN901" s="24"/>
      <c r="AO901" s="24"/>
      <c r="AP901" s="24"/>
      <c r="AQ901" s="24"/>
      <c r="AR901" s="24"/>
      <c r="AS901" s="24"/>
      <c r="AT901" s="24"/>
      <c r="AU901" s="24"/>
      <c r="AV901" s="24"/>
      <c r="AW901" s="24"/>
      <c r="AX901" s="24"/>
      <c r="AY901" s="24"/>
      <c r="AZ901" s="24"/>
    </row>
    <row r="902" ht="15.75" customHeight="1">
      <c r="A902" s="70"/>
      <c r="B902" s="71"/>
      <c r="C902" s="70"/>
      <c r="D902" s="72"/>
      <c r="E902" s="73"/>
      <c r="F902" s="73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  <c r="AA902" s="24"/>
      <c r="AB902" s="24"/>
      <c r="AC902" s="24"/>
      <c r="AD902" s="24"/>
      <c r="AE902" s="24"/>
      <c r="AF902" s="24"/>
      <c r="AG902" s="24"/>
      <c r="AH902" s="24"/>
      <c r="AI902" s="24"/>
      <c r="AJ902" s="24"/>
      <c r="AK902" s="24"/>
      <c r="AL902" s="24"/>
      <c r="AM902" s="24"/>
      <c r="AN902" s="24"/>
      <c r="AO902" s="24"/>
      <c r="AP902" s="24"/>
      <c r="AQ902" s="24"/>
      <c r="AR902" s="24"/>
      <c r="AS902" s="24"/>
      <c r="AT902" s="24"/>
      <c r="AU902" s="24"/>
      <c r="AV902" s="24"/>
      <c r="AW902" s="24"/>
      <c r="AX902" s="24"/>
      <c r="AY902" s="24"/>
      <c r="AZ902" s="24"/>
    </row>
    <row r="903" ht="15.75" customHeight="1">
      <c r="A903" s="70"/>
      <c r="B903" s="71"/>
      <c r="C903" s="70"/>
      <c r="D903" s="72"/>
      <c r="E903" s="73"/>
      <c r="F903" s="73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  <c r="AA903" s="24"/>
      <c r="AB903" s="24"/>
      <c r="AC903" s="24"/>
      <c r="AD903" s="24"/>
      <c r="AE903" s="24"/>
      <c r="AF903" s="24"/>
      <c r="AG903" s="24"/>
      <c r="AH903" s="24"/>
      <c r="AI903" s="24"/>
      <c r="AJ903" s="24"/>
      <c r="AK903" s="24"/>
      <c r="AL903" s="24"/>
      <c r="AM903" s="24"/>
      <c r="AN903" s="24"/>
      <c r="AO903" s="24"/>
      <c r="AP903" s="24"/>
      <c r="AQ903" s="24"/>
      <c r="AR903" s="24"/>
      <c r="AS903" s="24"/>
      <c r="AT903" s="24"/>
      <c r="AU903" s="24"/>
      <c r="AV903" s="24"/>
      <c r="AW903" s="24"/>
      <c r="AX903" s="24"/>
      <c r="AY903" s="24"/>
      <c r="AZ903" s="24"/>
    </row>
    <row r="904" ht="15.75" customHeight="1">
      <c r="A904" s="70"/>
      <c r="B904" s="71"/>
      <c r="C904" s="70"/>
      <c r="D904" s="72"/>
      <c r="E904" s="73"/>
      <c r="F904" s="73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  <c r="AA904" s="24"/>
      <c r="AB904" s="24"/>
      <c r="AC904" s="24"/>
      <c r="AD904" s="24"/>
      <c r="AE904" s="24"/>
      <c r="AF904" s="24"/>
      <c r="AG904" s="24"/>
      <c r="AH904" s="24"/>
      <c r="AI904" s="24"/>
      <c r="AJ904" s="24"/>
      <c r="AK904" s="24"/>
      <c r="AL904" s="24"/>
      <c r="AM904" s="24"/>
      <c r="AN904" s="24"/>
      <c r="AO904" s="24"/>
      <c r="AP904" s="24"/>
      <c r="AQ904" s="24"/>
      <c r="AR904" s="24"/>
      <c r="AS904" s="24"/>
      <c r="AT904" s="24"/>
      <c r="AU904" s="24"/>
      <c r="AV904" s="24"/>
      <c r="AW904" s="24"/>
      <c r="AX904" s="24"/>
      <c r="AY904" s="24"/>
      <c r="AZ904" s="24"/>
    </row>
    <row r="905" ht="15.75" customHeight="1">
      <c r="A905" s="70"/>
      <c r="B905" s="71"/>
      <c r="C905" s="70"/>
      <c r="D905" s="72"/>
      <c r="E905" s="73"/>
      <c r="F905" s="73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  <c r="AA905" s="24"/>
      <c r="AB905" s="24"/>
      <c r="AC905" s="24"/>
      <c r="AD905" s="24"/>
      <c r="AE905" s="24"/>
      <c r="AF905" s="24"/>
      <c r="AG905" s="24"/>
      <c r="AH905" s="24"/>
      <c r="AI905" s="24"/>
      <c r="AJ905" s="24"/>
      <c r="AK905" s="24"/>
      <c r="AL905" s="24"/>
      <c r="AM905" s="24"/>
      <c r="AN905" s="24"/>
      <c r="AO905" s="24"/>
      <c r="AP905" s="24"/>
      <c r="AQ905" s="24"/>
      <c r="AR905" s="24"/>
      <c r="AS905" s="24"/>
      <c r="AT905" s="24"/>
      <c r="AU905" s="24"/>
      <c r="AV905" s="24"/>
      <c r="AW905" s="24"/>
      <c r="AX905" s="24"/>
      <c r="AY905" s="24"/>
      <c r="AZ905" s="24"/>
    </row>
    <row r="906" ht="15.75" customHeight="1">
      <c r="A906" s="70"/>
      <c r="B906" s="71"/>
      <c r="C906" s="70"/>
      <c r="D906" s="72"/>
      <c r="E906" s="73"/>
      <c r="F906" s="73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  <c r="AB906" s="24"/>
      <c r="AC906" s="24"/>
      <c r="AD906" s="24"/>
      <c r="AE906" s="24"/>
      <c r="AF906" s="24"/>
      <c r="AG906" s="24"/>
      <c r="AH906" s="24"/>
      <c r="AI906" s="24"/>
      <c r="AJ906" s="24"/>
      <c r="AK906" s="24"/>
      <c r="AL906" s="24"/>
      <c r="AM906" s="24"/>
      <c r="AN906" s="24"/>
      <c r="AO906" s="24"/>
      <c r="AP906" s="24"/>
      <c r="AQ906" s="24"/>
      <c r="AR906" s="24"/>
      <c r="AS906" s="24"/>
      <c r="AT906" s="24"/>
      <c r="AU906" s="24"/>
      <c r="AV906" s="24"/>
      <c r="AW906" s="24"/>
      <c r="AX906" s="24"/>
      <c r="AY906" s="24"/>
      <c r="AZ906" s="24"/>
    </row>
    <row r="907" ht="15.75" customHeight="1">
      <c r="A907" s="70"/>
      <c r="B907" s="71"/>
      <c r="C907" s="70"/>
      <c r="D907" s="72"/>
      <c r="E907" s="73"/>
      <c r="F907" s="73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  <c r="AA907" s="24"/>
      <c r="AB907" s="24"/>
      <c r="AC907" s="24"/>
      <c r="AD907" s="24"/>
      <c r="AE907" s="24"/>
      <c r="AF907" s="24"/>
      <c r="AG907" s="24"/>
      <c r="AH907" s="24"/>
      <c r="AI907" s="24"/>
      <c r="AJ907" s="24"/>
      <c r="AK907" s="24"/>
      <c r="AL907" s="24"/>
      <c r="AM907" s="24"/>
      <c r="AN907" s="24"/>
      <c r="AO907" s="24"/>
      <c r="AP907" s="24"/>
      <c r="AQ907" s="24"/>
      <c r="AR907" s="24"/>
      <c r="AS907" s="24"/>
      <c r="AT907" s="24"/>
      <c r="AU907" s="24"/>
      <c r="AV907" s="24"/>
      <c r="AW907" s="24"/>
      <c r="AX907" s="24"/>
      <c r="AY907" s="24"/>
      <c r="AZ907" s="24"/>
    </row>
    <row r="908" ht="15.75" customHeight="1">
      <c r="A908" s="70"/>
      <c r="B908" s="71"/>
      <c r="C908" s="70"/>
      <c r="D908" s="72"/>
      <c r="E908" s="73"/>
      <c r="F908" s="73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  <c r="AA908" s="24"/>
      <c r="AB908" s="24"/>
      <c r="AC908" s="24"/>
      <c r="AD908" s="24"/>
      <c r="AE908" s="24"/>
      <c r="AF908" s="24"/>
      <c r="AG908" s="24"/>
      <c r="AH908" s="24"/>
      <c r="AI908" s="24"/>
      <c r="AJ908" s="24"/>
      <c r="AK908" s="24"/>
      <c r="AL908" s="24"/>
      <c r="AM908" s="24"/>
      <c r="AN908" s="24"/>
      <c r="AO908" s="24"/>
      <c r="AP908" s="24"/>
      <c r="AQ908" s="24"/>
      <c r="AR908" s="24"/>
      <c r="AS908" s="24"/>
      <c r="AT908" s="24"/>
      <c r="AU908" s="24"/>
      <c r="AV908" s="24"/>
      <c r="AW908" s="24"/>
      <c r="AX908" s="24"/>
      <c r="AY908" s="24"/>
      <c r="AZ908" s="24"/>
    </row>
    <row r="909" ht="15.75" customHeight="1">
      <c r="A909" s="70"/>
      <c r="B909" s="71"/>
      <c r="C909" s="70"/>
      <c r="D909" s="72"/>
      <c r="E909" s="73"/>
      <c r="F909" s="73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  <c r="AA909" s="24"/>
      <c r="AB909" s="24"/>
      <c r="AC909" s="24"/>
      <c r="AD909" s="24"/>
      <c r="AE909" s="24"/>
      <c r="AF909" s="24"/>
      <c r="AG909" s="24"/>
      <c r="AH909" s="24"/>
      <c r="AI909" s="24"/>
      <c r="AJ909" s="24"/>
      <c r="AK909" s="24"/>
      <c r="AL909" s="24"/>
      <c r="AM909" s="24"/>
      <c r="AN909" s="24"/>
      <c r="AO909" s="24"/>
      <c r="AP909" s="24"/>
      <c r="AQ909" s="24"/>
      <c r="AR909" s="24"/>
      <c r="AS909" s="24"/>
      <c r="AT909" s="24"/>
      <c r="AU909" s="24"/>
      <c r="AV909" s="24"/>
      <c r="AW909" s="24"/>
      <c r="AX909" s="24"/>
      <c r="AY909" s="24"/>
      <c r="AZ909" s="24"/>
    </row>
    <row r="910" ht="15.75" customHeight="1">
      <c r="A910" s="70"/>
      <c r="B910" s="71"/>
      <c r="C910" s="70"/>
      <c r="D910" s="72"/>
      <c r="E910" s="73"/>
      <c r="F910" s="73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  <c r="AA910" s="24"/>
      <c r="AB910" s="24"/>
      <c r="AC910" s="24"/>
      <c r="AD910" s="24"/>
      <c r="AE910" s="24"/>
      <c r="AF910" s="24"/>
      <c r="AG910" s="24"/>
      <c r="AH910" s="24"/>
      <c r="AI910" s="24"/>
      <c r="AJ910" s="24"/>
      <c r="AK910" s="24"/>
      <c r="AL910" s="24"/>
      <c r="AM910" s="24"/>
      <c r="AN910" s="24"/>
      <c r="AO910" s="24"/>
      <c r="AP910" s="24"/>
      <c r="AQ910" s="24"/>
      <c r="AR910" s="24"/>
      <c r="AS910" s="24"/>
      <c r="AT910" s="24"/>
      <c r="AU910" s="24"/>
      <c r="AV910" s="24"/>
      <c r="AW910" s="24"/>
      <c r="AX910" s="24"/>
      <c r="AY910" s="24"/>
      <c r="AZ910" s="24"/>
    </row>
    <row r="911" ht="15.75" customHeight="1">
      <c r="A911" s="70"/>
      <c r="B911" s="71"/>
      <c r="C911" s="70"/>
      <c r="D911" s="72"/>
      <c r="E911" s="73"/>
      <c r="F911" s="73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  <c r="AA911" s="24"/>
      <c r="AB911" s="24"/>
      <c r="AC911" s="24"/>
      <c r="AD911" s="24"/>
      <c r="AE911" s="24"/>
      <c r="AF911" s="24"/>
      <c r="AG911" s="24"/>
      <c r="AH911" s="24"/>
      <c r="AI911" s="24"/>
      <c r="AJ911" s="24"/>
      <c r="AK911" s="24"/>
      <c r="AL911" s="24"/>
      <c r="AM911" s="24"/>
      <c r="AN911" s="24"/>
      <c r="AO911" s="24"/>
      <c r="AP911" s="24"/>
      <c r="AQ911" s="24"/>
      <c r="AR911" s="24"/>
      <c r="AS911" s="24"/>
      <c r="AT911" s="24"/>
      <c r="AU911" s="24"/>
      <c r="AV911" s="24"/>
      <c r="AW911" s="24"/>
      <c r="AX911" s="24"/>
      <c r="AY911" s="24"/>
      <c r="AZ911" s="24"/>
    </row>
    <row r="912" ht="15.75" customHeight="1">
      <c r="A912" s="70"/>
      <c r="B912" s="71"/>
      <c r="C912" s="70"/>
      <c r="D912" s="72"/>
      <c r="E912" s="73"/>
      <c r="F912" s="73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  <c r="AA912" s="24"/>
      <c r="AB912" s="24"/>
      <c r="AC912" s="24"/>
      <c r="AD912" s="24"/>
      <c r="AE912" s="24"/>
      <c r="AF912" s="24"/>
      <c r="AG912" s="24"/>
      <c r="AH912" s="24"/>
      <c r="AI912" s="24"/>
      <c r="AJ912" s="24"/>
      <c r="AK912" s="24"/>
      <c r="AL912" s="24"/>
      <c r="AM912" s="24"/>
      <c r="AN912" s="24"/>
      <c r="AO912" s="24"/>
      <c r="AP912" s="24"/>
      <c r="AQ912" s="24"/>
      <c r="AR912" s="24"/>
      <c r="AS912" s="24"/>
      <c r="AT912" s="24"/>
      <c r="AU912" s="24"/>
      <c r="AV912" s="24"/>
      <c r="AW912" s="24"/>
      <c r="AX912" s="24"/>
      <c r="AY912" s="24"/>
      <c r="AZ912" s="24"/>
    </row>
    <row r="913" ht="15.75" customHeight="1">
      <c r="A913" s="70"/>
      <c r="B913" s="71"/>
      <c r="C913" s="70"/>
      <c r="D913" s="72"/>
      <c r="E913" s="73"/>
      <c r="F913" s="73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  <c r="AA913" s="24"/>
      <c r="AB913" s="24"/>
      <c r="AC913" s="24"/>
      <c r="AD913" s="24"/>
      <c r="AE913" s="24"/>
      <c r="AF913" s="24"/>
      <c r="AG913" s="24"/>
      <c r="AH913" s="24"/>
      <c r="AI913" s="24"/>
      <c r="AJ913" s="24"/>
      <c r="AK913" s="24"/>
      <c r="AL913" s="24"/>
      <c r="AM913" s="24"/>
      <c r="AN913" s="24"/>
      <c r="AO913" s="24"/>
      <c r="AP913" s="24"/>
      <c r="AQ913" s="24"/>
      <c r="AR913" s="24"/>
      <c r="AS913" s="24"/>
      <c r="AT913" s="24"/>
      <c r="AU913" s="24"/>
      <c r="AV913" s="24"/>
      <c r="AW913" s="24"/>
      <c r="AX913" s="24"/>
      <c r="AY913" s="24"/>
      <c r="AZ913" s="24"/>
    </row>
    <row r="914" ht="15.75" customHeight="1">
      <c r="A914" s="70"/>
      <c r="B914" s="71"/>
      <c r="C914" s="70"/>
      <c r="D914" s="72"/>
      <c r="E914" s="73"/>
      <c r="F914" s="73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  <c r="AA914" s="24"/>
      <c r="AB914" s="24"/>
      <c r="AC914" s="24"/>
      <c r="AD914" s="24"/>
      <c r="AE914" s="24"/>
      <c r="AF914" s="24"/>
      <c r="AG914" s="24"/>
      <c r="AH914" s="24"/>
      <c r="AI914" s="24"/>
      <c r="AJ914" s="24"/>
      <c r="AK914" s="24"/>
      <c r="AL914" s="24"/>
      <c r="AM914" s="24"/>
      <c r="AN914" s="24"/>
      <c r="AO914" s="24"/>
      <c r="AP914" s="24"/>
      <c r="AQ914" s="24"/>
      <c r="AR914" s="24"/>
      <c r="AS914" s="24"/>
      <c r="AT914" s="24"/>
      <c r="AU914" s="24"/>
      <c r="AV914" s="24"/>
      <c r="AW914" s="24"/>
      <c r="AX914" s="24"/>
      <c r="AY914" s="24"/>
      <c r="AZ914" s="24"/>
    </row>
    <row r="915" ht="15.75" customHeight="1">
      <c r="A915" s="70"/>
      <c r="B915" s="71"/>
      <c r="C915" s="70"/>
      <c r="D915" s="72"/>
      <c r="E915" s="73"/>
      <c r="F915" s="73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  <c r="AA915" s="24"/>
      <c r="AB915" s="24"/>
      <c r="AC915" s="24"/>
      <c r="AD915" s="24"/>
      <c r="AE915" s="24"/>
      <c r="AF915" s="24"/>
      <c r="AG915" s="24"/>
      <c r="AH915" s="24"/>
      <c r="AI915" s="24"/>
      <c r="AJ915" s="24"/>
      <c r="AK915" s="24"/>
      <c r="AL915" s="24"/>
      <c r="AM915" s="24"/>
      <c r="AN915" s="24"/>
      <c r="AO915" s="24"/>
      <c r="AP915" s="24"/>
      <c r="AQ915" s="24"/>
      <c r="AR915" s="24"/>
      <c r="AS915" s="24"/>
      <c r="AT915" s="24"/>
      <c r="AU915" s="24"/>
      <c r="AV915" s="24"/>
      <c r="AW915" s="24"/>
      <c r="AX915" s="24"/>
      <c r="AY915" s="24"/>
      <c r="AZ915" s="24"/>
    </row>
    <row r="916" ht="15.75" customHeight="1">
      <c r="A916" s="70"/>
      <c r="B916" s="71"/>
      <c r="C916" s="70"/>
      <c r="D916" s="72"/>
      <c r="E916" s="73"/>
      <c r="F916" s="73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  <c r="AA916" s="24"/>
      <c r="AB916" s="24"/>
      <c r="AC916" s="24"/>
      <c r="AD916" s="24"/>
      <c r="AE916" s="24"/>
      <c r="AF916" s="24"/>
      <c r="AG916" s="24"/>
      <c r="AH916" s="24"/>
      <c r="AI916" s="24"/>
      <c r="AJ916" s="24"/>
      <c r="AK916" s="24"/>
      <c r="AL916" s="24"/>
      <c r="AM916" s="24"/>
      <c r="AN916" s="24"/>
      <c r="AO916" s="24"/>
      <c r="AP916" s="24"/>
      <c r="AQ916" s="24"/>
      <c r="AR916" s="24"/>
      <c r="AS916" s="24"/>
      <c r="AT916" s="24"/>
      <c r="AU916" s="24"/>
      <c r="AV916" s="24"/>
      <c r="AW916" s="24"/>
      <c r="AX916" s="24"/>
      <c r="AY916" s="24"/>
      <c r="AZ916" s="24"/>
    </row>
    <row r="917" ht="15.75" customHeight="1">
      <c r="A917" s="70"/>
      <c r="B917" s="71"/>
      <c r="C917" s="70"/>
      <c r="D917" s="72"/>
      <c r="E917" s="73"/>
      <c r="F917" s="73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  <c r="AA917" s="24"/>
      <c r="AB917" s="24"/>
      <c r="AC917" s="24"/>
      <c r="AD917" s="24"/>
      <c r="AE917" s="24"/>
      <c r="AF917" s="24"/>
      <c r="AG917" s="24"/>
      <c r="AH917" s="24"/>
      <c r="AI917" s="24"/>
      <c r="AJ917" s="24"/>
      <c r="AK917" s="24"/>
      <c r="AL917" s="24"/>
      <c r="AM917" s="24"/>
      <c r="AN917" s="24"/>
      <c r="AO917" s="24"/>
      <c r="AP917" s="24"/>
      <c r="AQ917" s="24"/>
      <c r="AR917" s="24"/>
      <c r="AS917" s="24"/>
      <c r="AT917" s="24"/>
      <c r="AU917" s="24"/>
      <c r="AV917" s="24"/>
      <c r="AW917" s="24"/>
      <c r="AX917" s="24"/>
      <c r="AY917" s="24"/>
      <c r="AZ917" s="24"/>
    </row>
    <row r="918" ht="15.75" customHeight="1">
      <c r="A918" s="70"/>
      <c r="B918" s="71"/>
      <c r="C918" s="70"/>
      <c r="D918" s="72"/>
      <c r="E918" s="73"/>
      <c r="F918" s="73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  <c r="AA918" s="24"/>
      <c r="AB918" s="24"/>
      <c r="AC918" s="24"/>
      <c r="AD918" s="24"/>
      <c r="AE918" s="24"/>
      <c r="AF918" s="24"/>
      <c r="AG918" s="24"/>
      <c r="AH918" s="24"/>
      <c r="AI918" s="24"/>
      <c r="AJ918" s="24"/>
      <c r="AK918" s="24"/>
      <c r="AL918" s="24"/>
      <c r="AM918" s="24"/>
      <c r="AN918" s="24"/>
      <c r="AO918" s="24"/>
      <c r="AP918" s="24"/>
      <c r="AQ918" s="24"/>
      <c r="AR918" s="24"/>
      <c r="AS918" s="24"/>
      <c r="AT918" s="24"/>
      <c r="AU918" s="24"/>
      <c r="AV918" s="24"/>
      <c r="AW918" s="24"/>
      <c r="AX918" s="24"/>
      <c r="AY918" s="24"/>
      <c r="AZ918" s="24"/>
    </row>
    <row r="919" ht="15.75" customHeight="1">
      <c r="A919" s="70"/>
      <c r="B919" s="71"/>
      <c r="C919" s="70"/>
      <c r="D919" s="72"/>
      <c r="E919" s="73"/>
      <c r="F919" s="73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  <c r="AA919" s="24"/>
      <c r="AB919" s="24"/>
      <c r="AC919" s="24"/>
      <c r="AD919" s="24"/>
      <c r="AE919" s="24"/>
      <c r="AF919" s="24"/>
      <c r="AG919" s="24"/>
      <c r="AH919" s="24"/>
      <c r="AI919" s="24"/>
      <c r="AJ919" s="24"/>
      <c r="AK919" s="24"/>
      <c r="AL919" s="24"/>
      <c r="AM919" s="24"/>
      <c r="AN919" s="24"/>
      <c r="AO919" s="24"/>
      <c r="AP919" s="24"/>
      <c r="AQ919" s="24"/>
      <c r="AR919" s="24"/>
      <c r="AS919" s="24"/>
      <c r="AT919" s="24"/>
      <c r="AU919" s="24"/>
      <c r="AV919" s="24"/>
      <c r="AW919" s="24"/>
      <c r="AX919" s="24"/>
      <c r="AY919" s="24"/>
      <c r="AZ919" s="24"/>
    </row>
    <row r="920" ht="15.75" customHeight="1">
      <c r="A920" s="70"/>
      <c r="B920" s="71"/>
      <c r="C920" s="70"/>
      <c r="D920" s="72"/>
      <c r="E920" s="73"/>
      <c r="F920" s="73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  <c r="AA920" s="24"/>
      <c r="AB920" s="24"/>
      <c r="AC920" s="24"/>
      <c r="AD920" s="24"/>
      <c r="AE920" s="24"/>
      <c r="AF920" s="24"/>
      <c r="AG920" s="24"/>
      <c r="AH920" s="24"/>
      <c r="AI920" s="24"/>
      <c r="AJ920" s="24"/>
      <c r="AK920" s="24"/>
      <c r="AL920" s="24"/>
      <c r="AM920" s="24"/>
      <c r="AN920" s="24"/>
      <c r="AO920" s="24"/>
      <c r="AP920" s="24"/>
      <c r="AQ920" s="24"/>
      <c r="AR920" s="24"/>
      <c r="AS920" s="24"/>
      <c r="AT920" s="24"/>
      <c r="AU920" s="24"/>
      <c r="AV920" s="24"/>
      <c r="AW920" s="24"/>
      <c r="AX920" s="24"/>
      <c r="AY920" s="24"/>
      <c r="AZ920" s="24"/>
    </row>
    <row r="921" ht="15.75" customHeight="1">
      <c r="A921" s="70"/>
      <c r="B921" s="71"/>
      <c r="C921" s="70"/>
      <c r="D921" s="72"/>
      <c r="E921" s="73"/>
      <c r="F921" s="73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  <c r="AA921" s="24"/>
      <c r="AB921" s="24"/>
      <c r="AC921" s="24"/>
      <c r="AD921" s="24"/>
      <c r="AE921" s="24"/>
      <c r="AF921" s="24"/>
      <c r="AG921" s="24"/>
      <c r="AH921" s="24"/>
      <c r="AI921" s="24"/>
      <c r="AJ921" s="24"/>
      <c r="AK921" s="24"/>
      <c r="AL921" s="24"/>
      <c r="AM921" s="24"/>
      <c r="AN921" s="24"/>
      <c r="AO921" s="24"/>
      <c r="AP921" s="24"/>
      <c r="AQ921" s="24"/>
      <c r="AR921" s="24"/>
      <c r="AS921" s="24"/>
      <c r="AT921" s="24"/>
      <c r="AU921" s="24"/>
      <c r="AV921" s="24"/>
      <c r="AW921" s="24"/>
      <c r="AX921" s="24"/>
      <c r="AY921" s="24"/>
      <c r="AZ921" s="24"/>
    </row>
    <row r="922" ht="15.75" customHeight="1">
      <c r="A922" s="70"/>
      <c r="B922" s="71"/>
      <c r="C922" s="70"/>
      <c r="D922" s="72"/>
      <c r="E922" s="73"/>
      <c r="F922" s="73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  <c r="AA922" s="24"/>
      <c r="AB922" s="24"/>
      <c r="AC922" s="24"/>
      <c r="AD922" s="24"/>
      <c r="AE922" s="24"/>
      <c r="AF922" s="24"/>
      <c r="AG922" s="24"/>
      <c r="AH922" s="24"/>
      <c r="AI922" s="24"/>
      <c r="AJ922" s="24"/>
      <c r="AK922" s="24"/>
      <c r="AL922" s="24"/>
      <c r="AM922" s="24"/>
      <c r="AN922" s="24"/>
      <c r="AO922" s="24"/>
      <c r="AP922" s="24"/>
      <c r="AQ922" s="24"/>
      <c r="AR922" s="24"/>
      <c r="AS922" s="24"/>
      <c r="AT922" s="24"/>
      <c r="AU922" s="24"/>
      <c r="AV922" s="24"/>
      <c r="AW922" s="24"/>
      <c r="AX922" s="24"/>
      <c r="AY922" s="24"/>
      <c r="AZ922" s="24"/>
    </row>
    <row r="923" ht="15.75" customHeight="1">
      <c r="A923" s="70"/>
      <c r="B923" s="71"/>
      <c r="C923" s="70"/>
      <c r="D923" s="72"/>
      <c r="E923" s="73"/>
      <c r="F923" s="73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  <c r="AA923" s="24"/>
      <c r="AB923" s="24"/>
      <c r="AC923" s="24"/>
      <c r="AD923" s="24"/>
      <c r="AE923" s="24"/>
      <c r="AF923" s="24"/>
      <c r="AG923" s="24"/>
      <c r="AH923" s="24"/>
      <c r="AI923" s="24"/>
      <c r="AJ923" s="24"/>
      <c r="AK923" s="24"/>
      <c r="AL923" s="24"/>
      <c r="AM923" s="24"/>
      <c r="AN923" s="24"/>
      <c r="AO923" s="24"/>
      <c r="AP923" s="24"/>
      <c r="AQ923" s="24"/>
      <c r="AR923" s="24"/>
      <c r="AS923" s="24"/>
      <c r="AT923" s="24"/>
      <c r="AU923" s="24"/>
      <c r="AV923" s="24"/>
      <c r="AW923" s="24"/>
      <c r="AX923" s="24"/>
      <c r="AY923" s="24"/>
      <c r="AZ923" s="24"/>
    </row>
    <row r="924" ht="15.75" customHeight="1">
      <c r="A924" s="70"/>
      <c r="B924" s="71"/>
      <c r="C924" s="70"/>
      <c r="D924" s="72"/>
      <c r="E924" s="73"/>
      <c r="F924" s="73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  <c r="AA924" s="24"/>
      <c r="AB924" s="24"/>
      <c r="AC924" s="24"/>
      <c r="AD924" s="24"/>
      <c r="AE924" s="24"/>
      <c r="AF924" s="24"/>
      <c r="AG924" s="24"/>
      <c r="AH924" s="24"/>
      <c r="AI924" s="24"/>
      <c r="AJ924" s="24"/>
      <c r="AK924" s="24"/>
      <c r="AL924" s="24"/>
      <c r="AM924" s="24"/>
      <c r="AN924" s="24"/>
      <c r="AO924" s="24"/>
      <c r="AP924" s="24"/>
      <c r="AQ924" s="24"/>
      <c r="AR924" s="24"/>
      <c r="AS924" s="24"/>
      <c r="AT924" s="24"/>
      <c r="AU924" s="24"/>
      <c r="AV924" s="24"/>
      <c r="AW924" s="24"/>
      <c r="AX924" s="24"/>
      <c r="AY924" s="24"/>
      <c r="AZ924" s="24"/>
    </row>
    <row r="925" ht="15.75" customHeight="1">
      <c r="A925" s="70"/>
      <c r="B925" s="71"/>
      <c r="C925" s="70"/>
      <c r="D925" s="72"/>
      <c r="E925" s="73"/>
      <c r="F925" s="73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  <c r="AA925" s="24"/>
      <c r="AB925" s="24"/>
      <c r="AC925" s="24"/>
      <c r="AD925" s="24"/>
      <c r="AE925" s="24"/>
      <c r="AF925" s="24"/>
      <c r="AG925" s="24"/>
      <c r="AH925" s="24"/>
      <c r="AI925" s="24"/>
      <c r="AJ925" s="24"/>
      <c r="AK925" s="24"/>
      <c r="AL925" s="24"/>
      <c r="AM925" s="24"/>
      <c r="AN925" s="24"/>
      <c r="AO925" s="24"/>
      <c r="AP925" s="24"/>
      <c r="AQ925" s="24"/>
      <c r="AR925" s="24"/>
      <c r="AS925" s="24"/>
      <c r="AT925" s="24"/>
      <c r="AU925" s="24"/>
      <c r="AV925" s="24"/>
      <c r="AW925" s="24"/>
      <c r="AX925" s="24"/>
      <c r="AY925" s="24"/>
      <c r="AZ925" s="24"/>
    </row>
    <row r="926" ht="15.75" customHeight="1">
      <c r="A926" s="70"/>
      <c r="B926" s="71"/>
      <c r="C926" s="70"/>
      <c r="D926" s="72"/>
      <c r="E926" s="73"/>
      <c r="F926" s="73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  <c r="AA926" s="24"/>
      <c r="AB926" s="24"/>
      <c r="AC926" s="24"/>
      <c r="AD926" s="24"/>
      <c r="AE926" s="24"/>
      <c r="AF926" s="24"/>
      <c r="AG926" s="24"/>
      <c r="AH926" s="24"/>
      <c r="AI926" s="24"/>
      <c r="AJ926" s="24"/>
      <c r="AK926" s="24"/>
      <c r="AL926" s="24"/>
      <c r="AM926" s="24"/>
      <c r="AN926" s="24"/>
      <c r="AO926" s="24"/>
      <c r="AP926" s="24"/>
      <c r="AQ926" s="24"/>
      <c r="AR926" s="24"/>
      <c r="AS926" s="24"/>
      <c r="AT926" s="24"/>
      <c r="AU926" s="24"/>
      <c r="AV926" s="24"/>
      <c r="AW926" s="24"/>
      <c r="AX926" s="24"/>
      <c r="AY926" s="24"/>
      <c r="AZ926" s="24"/>
    </row>
    <row r="927" ht="15.75" customHeight="1">
      <c r="A927" s="70"/>
      <c r="B927" s="71"/>
      <c r="C927" s="70"/>
      <c r="D927" s="72"/>
      <c r="E927" s="73"/>
      <c r="F927" s="73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  <c r="AA927" s="24"/>
      <c r="AB927" s="24"/>
      <c r="AC927" s="24"/>
      <c r="AD927" s="24"/>
      <c r="AE927" s="24"/>
      <c r="AF927" s="24"/>
      <c r="AG927" s="24"/>
      <c r="AH927" s="24"/>
      <c r="AI927" s="24"/>
      <c r="AJ927" s="24"/>
      <c r="AK927" s="24"/>
      <c r="AL927" s="24"/>
      <c r="AM927" s="24"/>
      <c r="AN927" s="24"/>
      <c r="AO927" s="24"/>
      <c r="AP927" s="24"/>
      <c r="AQ927" s="24"/>
      <c r="AR927" s="24"/>
      <c r="AS927" s="24"/>
      <c r="AT927" s="24"/>
      <c r="AU927" s="24"/>
      <c r="AV927" s="24"/>
      <c r="AW927" s="24"/>
      <c r="AX927" s="24"/>
      <c r="AY927" s="24"/>
      <c r="AZ927" s="24"/>
    </row>
    <row r="928" ht="15.75" customHeight="1">
      <c r="A928" s="70"/>
      <c r="B928" s="71"/>
      <c r="C928" s="70"/>
      <c r="D928" s="72"/>
      <c r="E928" s="73"/>
      <c r="F928" s="73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  <c r="AA928" s="24"/>
      <c r="AB928" s="24"/>
      <c r="AC928" s="24"/>
      <c r="AD928" s="24"/>
      <c r="AE928" s="24"/>
      <c r="AF928" s="24"/>
      <c r="AG928" s="24"/>
      <c r="AH928" s="24"/>
      <c r="AI928" s="24"/>
      <c r="AJ928" s="24"/>
      <c r="AK928" s="24"/>
      <c r="AL928" s="24"/>
      <c r="AM928" s="24"/>
      <c r="AN928" s="24"/>
      <c r="AO928" s="24"/>
      <c r="AP928" s="24"/>
      <c r="AQ928" s="24"/>
      <c r="AR928" s="24"/>
      <c r="AS928" s="24"/>
      <c r="AT928" s="24"/>
      <c r="AU928" s="24"/>
      <c r="AV928" s="24"/>
      <c r="AW928" s="24"/>
      <c r="AX928" s="24"/>
      <c r="AY928" s="24"/>
      <c r="AZ928" s="24"/>
    </row>
    <row r="929" ht="15.75" customHeight="1">
      <c r="A929" s="70"/>
      <c r="B929" s="71"/>
      <c r="C929" s="70"/>
      <c r="D929" s="72"/>
      <c r="E929" s="73"/>
      <c r="F929" s="73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  <c r="AA929" s="24"/>
      <c r="AB929" s="24"/>
      <c r="AC929" s="24"/>
      <c r="AD929" s="24"/>
      <c r="AE929" s="24"/>
      <c r="AF929" s="24"/>
      <c r="AG929" s="24"/>
      <c r="AH929" s="24"/>
      <c r="AI929" s="24"/>
      <c r="AJ929" s="24"/>
      <c r="AK929" s="24"/>
      <c r="AL929" s="24"/>
      <c r="AM929" s="24"/>
      <c r="AN929" s="24"/>
      <c r="AO929" s="24"/>
      <c r="AP929" s="24"/>
      <c r="AQ929" s="24"/>
      <c r="AR929" s="24"/>
      <c r="AS929" s="24"/>
      <c r="AT929" s="24"/>
      <c r="AU929" s="24"/>
      <c r="AV929" s="24"/>
      <c r="AW929" s="24"/>
      <c r="AX929" s="24"/>
      <c r="AY929" s="24"/>
      <c r="AZ929" s="24"/>
    </row>
    <row r="930" ht="15.75" customHeight="1">
      <c r="A930" s="70"/>
      <c r="B930" s="71"/>
      <c r="C930" s="70"/>
      <c r="D930" s="72"/>
      <c r="E930" s="73"/>
      <c r="F930" s="73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  <c r="AA930" s="24"/>
      <c r="AB930" s="24"/>
      <c r="AC930" s="24"/>
      <c r="AD930" s="24"/>
      <c r="AE930" s="24"/>
      <c r="AF930" s="24"/>
      <c r="AG930" s="24"/>
      <c r="AH930" s="24"/>
      <c r="AI930" s="24"/>
      <c r="AJ930" s="24"/>
      <c r="AK930" s="24"/>
      <c r="AL930" s="24"/>
      <c r="AM930" s="24"/>
      <c r="AN930" s="24"/>
      <c r="AO930" s="24"/>
      <c r="AP930" s="24"/>
      <c r="AQ930" s="24"/>
      <c r="AR930" s="24"/>
      <c r="AS930" s="24"/>
      <c r="AT930" s="24"/>
      <c r="AU930" s="24"/>
      <c r="AV930" s="24"/>
      <c r="AW930" s="24"/>
      <c r="AX930" s="24"/>
      <c r="AY930" s="24"/>
      <c r="AZ930" s="24"/>
    </row>
    <row r="931" ht="15.75" customHeight="1">
      <c r="A931" s="70"/>
      <c r="B931" s="71"/>
      <c r="C931" s="70"/>
      <c r="D931" s="72"/>
      <c r="E931" s="73"/>
      <c r="F931" s="73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  <c r="AA931" s="24"/>
      <c r="AB931" s="24"/>
      <c r="AC931" s="24"/>
      <c r="AD931" s="24"/>
      <c r="AE931" s="24"/>
      <c r="AF931" s="24"/>
      <c r="AG931" s="24"/>
      <c r="AH931" s="24"/>
      <c r="AI931" s="24"/>
      <c r="AJ931" s="24"/>
      <c r="AK931" s="24"/>
      <c r="AL931" s="24"/>
      <c r="AM931" s="24"/>
      <c r="AN931" s="24"/>
      <c r="AO931" s="24"/>
      <c r="AP931" s="24"/>
      <c r="AQ931" s="24"/>
      <c r="AR931" s="24"/>
      <c r="AS931" s="24"/>
      <c r="AT931" s="24"/>
      <c r="AU931" s="24"/>
      <c r="AV931" s="24"/>
      <c r="AW931" s="24"/>
      <c r="AX931" s="24"/>
      <c r="AY931" s="24"/>
      <c r="AZ931" s="24"/>
    </row>
    <row r="932" ht="15.75" customHeight="1">
      <c r="A932" s="70"/>
      <c r="B932" s="71"/>
      <c r="C932" s="70"/>
      <c r="D932" s="72"/>
      <c r="E932" s="73"/>
      <c r="F932" s="73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  <c r="AA932" s="24"/>
      <c r="AB932" s="24"/>
      <c r="AC932" s="24"/>
      <c r="AD932" s="24"/>
      <c r="AE932" s="24"/>
      <c r="AF932" s="24"/>
      <c r="AG932" s="24"/>
      <c r="AH932" s="24"/>
      <c r="AI932" s="24"/>
      <c r="AJ932" s="24"/>
      <c r="AK932" s="24"/>
      <c r="AL932" s="24"/>
      <c r="AM932" s="24"/>
      <c r="AN932" s="24"/>
      <c r="AO932" s="24"/>
      <c r="AP932" s="24"/>
      <c r="AQ932" s="24"/>
      <c r="AR932" s="24"/>
      <c r="AS932" s="24"/>
      <c r="AT932" s="24"/>
      <c r="AU932" s="24"/>
      <c r="AV932" s="24"/>
      <c r="AW932" s="24"/>
      <c r="AX932" s="24"/>
      <c r="AY932" s="24"/>
      <c r="AZ932" s="24"/>
    </row>
    <row r="933" ht="15.75" customHeight="1">
      <c r="A933" s="70"/>
      <c r="B933" s="71"/>
      <c r="C933" s="70"/>
      <c r="D933" s="72"/>
      <c r="E933" s="73"/>
      <c r="F933" s="73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  <c r="AA933" s="24"/>
      <c r="AB933" s="24"/>
      <c r="AC933" s="24"/>
      <c r="AD933" s="24"/>
      <c r="AE933" s="24"/>
      <c r="AF933" s="24"/>
      <c r="AG933" s="24"/>
      <c r="AH933" s="24"/>
      <c r="AI933" s="24"/>
      <c r="AJ933" s="24"/>
      <c r="AK933" s="24"/>
      <c r="AL933" s="24"/>
      <c r="AM933" s="24"/>
      <c r="AN933" s="24"/>
      <c r="AO933" s="24"/>
      <c r="AP933" s="24"/>
      <c r="AQ933" s="24"/>
      <c r="AR933" s="24"/>
      <c r="AS933" s="24"/>
      <c r="AT933" s="24"/>
      <c r="AU933" s="24"/>
      <c r="AV933" s="24"/>
      <c r="AW933" s="24"/>
      <c r="AX933" s="24"/>
      <c r="AY933" s="24"/>
      <c r="AZ933" s="24"/>
    </row>
    <row r="934" ht="15.75" customHeight="1">
      <c r="A934" s="70"/>
      <c r="B934" s="71"/>
      <c r="C934" s="70"/>
      <c r="D934" s="72"/>
      <c r="E934" s="73"/>
      <c r="F934" s="73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  <c r="AA934" s="24"/>
      <c r="AB934" s="24"/>
      <c r="AC934" s="24"/>
      <c r="AD934" s="24"/>
      <c r="AE934" s="24"/>
      <c r="AF934" s="24"/>
      <c r="AG934" s="24"/>
      <c r="AH934" s="24"/>
      <c r="AI934" s="24"/>
      <c r="AJ934" s="24"/>
      <c r="AK934" s="24"/>
      <c r="AL934" s="24"/>
      <c r="AM934" s="24"/>
      <c r="AN934" s="24"/>
      <c r="AO934" s="24"/>
      <c r="AP934" s="24"/>
      <c r="AQ934" s="24"/>
      <c r="AR934" s="24"/>
      <c r="AS934" s="24"/>
      <c r="AT934" s="24"/>
      <c r="AU934" s="24"/>
      <c r="AV934" s="24"/>
      <c r="AW934" s="24"/>
      <c r="AX934" s="24"/>
      <c r="AY934" s="24"/>
      <c r="AZ934" s="24"/>
    </row>
    <row r="935" ht="15.75" customHeight="1">
      <c r="A935" s="70"/>
      <c r="B935" s="71"/>
      <c r="C935" s="70"/>
      <c r="D935" s="72"/>
      <c r="E935" s="73"/>
      <c r="F935" s="73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  <c r="AA935" s="24"/>
      <c r="AB935" s="24"/>
      <c r="AC935" s="24"/>
      <c r="AD935" s="24"/>
      <c r="AE935" s="24"/>
      <c r="AF935" s="24"/>
      <c r="AG935" s="24"/>
      <c r="AH935" s="24"/>
      <c r="AI935" s="24"/>
      <c r="AJ935" s="24"/>
      <c r="AK935" s="24"/>
      <c r="AL935" s="24"/>
      <c r="AM935" s="24"/>
      <c r="AN935" s="24"/>
      <c r="AO935" s="24"/>
      <c r="AP935" s="24"/>
      <c r="AQ935" s="24"/>
      <c r="AR935" s="24"/>
      <c r="AS935" s="24"/>
      <c r="AT935" s="24"/>
      <c r="AU935" s="24"/>
      <c r="AV935" s="24"/>
      <c r="AW935" s="24"/>
      <c r="AX935" s="24"/>
      <c r="AY935" s="24"/>
      <c r="AZ935" s="24"/>
    </row>
    <row r="936" ht="15.75" customHeight="1">
      <c r="A936" s="70"/>
      <c r="B936" s="71"/>
      <c r="C936" s="70"/>
      <c r="D936" s="72"/>
      <c r="E936" s="73"/>
      <c r="F936" s="73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  <c r="AA936" s="24"/>
      <c r="AB936" s="24"/>
      <c r="AC936" s="24"/>
      <c r="AD936" s="24"/>
      <c r="AE936" s="24"/>
      <c r="AF936" s="24"/>
      <c r="AG936" s="24"/>
      <c r="AH936" s="24"/>
      <c r="AI936" s="24"/>
      <c r="AJ936" s="24"/>
      <c r="AK936" s="24"/>
      <c r="AL936" s="24"/>
      <c r="AM936" s="24"/>
      <c r="AN936" s="24"/>
      <c r="AO936" s="24"/>
      <c r="AP936" s="24"/>
      <c r="AQ936" s="24"/>
      <c r="AR936" s="24"/>
      <c r="AS936" s="24"/>
      <c r="AT936" s="24"/>
      <c r="AU936" s="24"/>
      <c r="AV936" s="24"/>
      <c r="AW936" s="24"/>
      <c r="AX936" s="24"/>
      <c r="AY936" s="24"/>
      <c r="AZ936" s="24"/>
    </row>
    <row r="937" ht="15.75" customHeight="1">
      <c r="A937" s="70"/>
      <c r="B937" s="71"/>
      <c r="C937" s="70"/>
      <c r="D937" s="72"/>
      <c r="E937" s="73"/>
      <c r="F937" s="73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  <c r="AB937" s="24"/>
      <c r="AC937" s="24"/>
      <c r="AD937" s="24"/>
      <c r="AE937" s="24"/>
      <c r="AF937" s="24"/>
      <c r="AG937" s="24"/>
      <c r="AH937" s="24"/>
      <c r="AI937" s="24"/>
      <c r="AJ937" s="24"/>
      <c r="AK937" s="24"/>
      <c r="AL937" s="24"/>
      <c r="AM937" s="24"/>
      <c r="AN937" s="24"/>
      <c r="AO937" s="24"/>
      <c r="AP937" s="24"/>
      <c r="AQ937" s="24"/>
      <c r="AR937" s="24"/>
      <c r="AS937" s="24"/>
      <c r="AT937" s="24"/>
      <c r="AU937" s="24"/>
      <c r="AV937" s="24"/>
      <c r="AW937" s="24"/>
      <c r="AX937" s="24"/>
      <c r="AY937" s="24"/>
      <c r="AZ937" s="24"/>
    </row>
    <row r="938" ht="15.75" customHeight="1">
      <c r="A938" s="70"/>
      <c r="B938" s="71"/>
      <c r="C938" s="70"/>
      <c r="D938" s="72"/>
      <c r="E938" s="73"/>
      <c r="F938" s="73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  <c r="AA938" s="24"/>
      <c r="AB938" s="24"/>
      <c r="AC938" s="24"/>
      <c r="AD938" s="24"/>
      <c r="AE938" s="24"/>
      <c r="AF938" s="24"/>
      <c r="AG938" s="24"/>
      <c r="AH938" s="24"/>
      <c r="AI938" s="24"/>
      <c r="AJ938" s="24"/>
      <c r="AK938" s="24"/>
      <c r="AL938" s="24"/>
      <c r="AM938" s="24"/>
      <c r="AN938" s="24"/>
      <c r="AO938" s="24"/>
      <c r="AP938" s="24"/>
      <c r="AQ938" s="24"/>
      <c r="AR938" s="24"/>
      <c r="AS938" s="24"/>
      <c r="AT938" s="24"/>
      <c r="AU938" s="24"/>
      <c r="AV938" s="24"/>
      <c r="AW938" s="24"/>
      <c r="AX938" s="24"/>
      <c r="AY938" s="24"/>
      <c r="AZ938" s="24"/>
    </row>
    <row r="939" ht="15.75" customHeight="1">
      <c r="A939" s="70"/>
      <c r="B939" s="71"/>
      <c r="C939" s="70"/>
      <c r="D939" s="72"/>
      <c r="E939" s="73"/>
      <c r="F939" s="73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  <c r="AA939" s="24"/>
      <c r="AB939" s="24"/>
      <c r="AC939" s="24"/>
      <c r="AD939" s="24"/>
      <c r="AE939" s="24"/>
      <c r="AF939" s="24"/>
      <c r="AG939" s="24"/>
      <c r="AH939" s="24"/>
      <c r="AI939" s="24"/>
      <c r="AJ939" s="24"/>
      <c r="AK939" s="24"/>
      <c r="AL939" s="24"/>
      <c r="AM939" s="24"/>
      <c r="AN939" s="24"/>
      <c r="AO939" s="24"/>
      <c r="AP939" s="24"/>
      <c r="AQ939" s="24"/>
      <c r="AR939" s="24"/>
      <c r="AS939" s="24"/>
      <c r="AT939" s="24"/>
      <c r="AU939" s="24"/>
      <c r="AV939" s="24"/>
      <c r="AW939" s="24"/>
      <c r="AX939" s="24"/>
      <c r="AY939" s="24"/>
      <c r="AZ939" s="24"/>
    </row>
    <row r="940" ht="15.75" customHeight="1">
      <c r="A940" s="70"/>
      <c r="B940" s="71"/>
      <c r="C940" s="70"/>
      <c r="D940" s="72"/>
      <c r="E940" s="73"/>
      <c r="F940" s="73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  <c r="AA940" s="24"/>
      <c r="AB940" s="24"/>
      <c r="AC940" s="24"/>
      <c r="AD940" s="24"/>
      <c r="AE940" s="24"/>
      <c r="AF940" s="24"/>
      <c r="AG940" s="24"/>
      <c r="AH940" s="24"/>
      <c r="AI940" s="24"/>
      <c r="AJ940" s="24"/>
      <c r="AK940" s="24"/>
      <c r="AL940" s="24"/>
      <c r="AM940" s="24"/>
      <c r="AN940" s="24"/>
      <c r="AO940" s="24"/>
      <c r="AP940" s="24"/>
      <c r="AQ940" s="24"/>
      <c r="AR940" s="24"/>
      <c r="AS940" s="24"/>
      <c r="AT940" s="24"/>
      <c r="AU940" s="24"/>
      <c r="AV940" s="24"/>
      <c r="AW940" s="24"/>
      <c r="AX940" s="24"/>
      <c r="AY940" s="24"/>
      <c r="AZ940" s="24"/>
    </row>
    <row r="941" ht="15.75" customHeight="1">
      <c r="A941" s="70"/>
      <c r="B941" s="71"/>
      <c r="C941" s="70"/>
      <c r="D941" s="72"/>
      <c r="E941" s="73"/>
      <c r="F941" s="73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  <c r="AA941" s="24"/>
      <c r="AB941" s="24"/>
      <c r="AC941" s="24"/>
      <c r="AD941" s="24"/>
      <c r="AE941" s="24"/>
      <c r="AF941" s="24"/>
      <c r="AG941" s="24"/>
      <c r="AH941" s="24"/>
      <c r="AI941" s="24"/>
      <c r="AJ941" s="24"/>
      <c r="AK941" s="24"/>
      <c r="AL941" s="24"/>
      <c r="AM941" s="24"/>
      <c r="AN941" s="24"/>
      <c r="AO941" s="24"/>
      <c r="AP941" s="24"/>
      <c r="AQ941" s="24"/>
      <c r="AR941" s="24"/>
      <c r="AS941" s="24"/>
      <c r="AT941" s="24"/>
      <c r="AU941" s="24"/>
      <c r="AV941" s="24"/>
      <c r="AW941" s="24"/>
      <c r="AX941" s="24"/>
      <c r="AY941" s="24"/>
      <c r="AZ941" s="24"/>
    </row>
    <row r="942" ht="15.75" customHeight="1">
      <c r="A942" s="70"/>
      <c r="B942" s="71"/>
      <c r="C942" s="70"/>
      <c r="D942" s="72"/>
      <c r="E942" s="73"/>
      <c r="F942" s="73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  <c r="AA942" s="24"/>
      <c r="AB942" s="24"/>
      <c r="AC942" s="24"/>
      <c r="AD942" s="24"/>
      <c r="AE942" s="24"/>
      <c r="AF942" s="24"/>
      <c r="AG942" s="24"/>
      <c r="AH942" s="24"/>
      <c r="AI942" s="24"/>
      <c r="AJ942" s="24"/>
      <c r="AK942" s="24"/>
      <c r="AL942" s="24"/>
      <c r="AM942" s="24"/>
      <c r="AN942" s="24"/>
      <c r="AO942" s="24"/>
      <c r="AP942" s="24"/>
      <c r="AQ942" s="24"/>
      <c r="AR942" s="24"/>
      <c r="AS942" s="24"/>
      <c r="AT942" s="24"/>
      <c r="AU942" s="24"/>
      <c r="AV942" s="24"/>
      <c r="AW942" s="24"/>
      <c r="AX942" s="24"/>
      <c r="AY942" s="24"/>
      <c r="AZ942" s="24"/>
    </row>
    <row r="943" ht="15.75" customHeight="1">
      <c r="A943" s="70"/>
      <c r="B943" s="71"/>
      <c r="C943" s="70"/>
      <c r="D943" s="72"/>
      <c r="E943" s="73"/>
      <c r="F943" s="73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  <c r="AA943" s="24"/>
      <c r="AB943" s="24"/>
      <c r="AC943" s="24"/>
      <c r="AD943" s="24"/>
      <c r="AE943" s="24"/>
      <c r="AF943" s="24"/>
      <c r="AG943" s="24"/>
      <c r="AH943" s="24"/>
      <c r="AI943" s="24"/>
      <c r="AJ943" s="24"/>
      <c r="AK943" s="24"/>
      <c r="AL943" s="24"/>
      <c r="AM943" s="24"/>
      <c r="AN943" s="24"/>
      <c r="AO943" s="24"/>
      <c r="AP943" s="24"/>
      <c r="AQ943" s="24"/>
      <c r="AR943" s="24"/>
      <c r="AS943" s="24"/>
      <c r="AT943" s="24"/>
      <c r="AU943" s="24"/>
      <c r="AV943" s="24"/>
      <c r="AW943" s="24"/>
      <c r="AX943" s="24"/>
      <c r="AY943" s="24"/>
      <c r="AZ943" s="24"/>
    </row>
    <row r="944" ht="15.75" customHeight="1">
      <c r="A944" s="70"/>
      <c r="B944" s="71"/>
      <c r="C944" s="70"/>
      <c r="D944" s="72"/>
      <c r="E944" s="73"/>
      <c r="F944" s="73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  <c r="AA944" s="24"/>
      <c r="AB944" s="24"/>
      <c r="AC944" s="24"/>
      <c r="AD944" s="24"/>
      <c r="AE944" s="24"/>
      <c r="AF944" s="24"/>
      <c r="AG944" s="24"/>
      <c r="AH944" s="24"/>
      <c r="AI944" s="24"/>
      <c r="AJ944" s="24"/>
      <c r="AK944" s="24"/>
      <c r="AL944" s="24"/>
      <c r="AM944" s="24"/>
      <c r="AN944" s="24"/>
      <c r="AO944" s="24"/>
      <c r="AP944" s="24"/>
      <c r="AQ944" s="24"/>
      <c r="AR944" s="24"/>
      <c r="AS944" s="24"/>
      <c r="AT944" s="24"/>
      <c r="AU944" s="24"/>
      <c r="AV944" s="24"/>
      <c r="AW944" s="24"/>
      <c r="AX944" s="24"/>
      <c r="AY944" s="24"/>
      <c r="AZ944" s="24"/>
    </row>
    <row r="945" ht="15.75" customHeight="1">
      <c r="A945" s="70"/>
      <c r="B945" s="71"/>
      <c r="C945" s="70"/>
      <c r="D945" s="72"/>
      <c r="E945" s="73"/>
      <c r="F945" s="73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  <c r="AA945" s="24"/>
      <c r="AB945" s="24"/>
      <c r="AC945" s="24"/>
      <c r="AD945" s="24"/>
      <c r="AE945" s="24"/>
      <c r="AF945" s="24"/>
      <c r="AG945" s="24"/>
      <c r="AH945" s="24"/>
      <c r="AI945" s="24"/>
      <c r="AJ945" s="24"/>
      <c r="AK945" s="24"/>
      <c r="AL945" s="24"/>
      <c r="AM945" s="24"/>
      <c r="AN945" s="24"/>
      <c r="AO945" s="24"/>
      <c r="AP945" s="24"/>
      <c r="AQ945" s="24"/>
      <c r="AR945" s="24"/>
      <c r="AS945" s="24"/>
      <c r="AT945" s="24"/>
      <c r="AU945" s="24"/>
      <c r="AV945" s="24"/>
      <c r="AW945" s="24"/>
      <c r="AX945" s="24"/>
      <c r="AY945" s="24"/>
      <c r="AZ945" s="24"/>
    </row>
    <row r="946" ht="15.75" customHeight="1">
      <c r="A946" s="70"/>
      <c r="B946" s="71"/>
      <c r="C946" s="70"/>
      <c r="D946" s="72"/>
      <c r="E946" s="73"/>
      <c r="F946" s="73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  <c r="AA946" s="24"/>
      <c r="AB946" s="24"/>
      <c r="AC946" s="24"/>
      <c r="AD946" s="24"/>
      <c r="AE946" s="24"/>
      <c r="AF946" s="24"/>
      <c r="AG946" s="24"/>
      <c r="AH946" s="24"/>
      <c r="AI946" s="24"/>
      <c r="AJ946" s="24"/>
      <c r="AK946" s="24"/>
      <c r="AL946" s="24"/>
      <c r="AM946" s="24"/>
      <c r="AN946" s="24"/>
      <c r="AO946" s="24"/>
      <c r="AP946" s="24"/>
      <c r="AQ946" s="24"/>
      <c r="AR946" s="24"/>
      <c r="AS946" s="24"/>
      <c r="AT946" s="24"/>
      <c r="AU946" s="24"/>
      <c r="AV946" s="24"/>
      <c r="AW946" s="24"/>
      <c r="AX946" s="24"/>
      <c r="AY946" s="24"/>
      <c r="AZ946" s="24"/>
    </row>
    <row r="947" ht="15.75" customHeight="1">
      <c r="A947" s="70"/>
      <c r="B947" s="71"/>
      <c r="C947" s="70"/>
      <c r="D947" s="72"/>
      <c r="E947" s="73"/>
      <c r="F947" s="73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  <c r="AA947" s="24"/>
      <c r="AB947" s="24"/>
      <c r="AC947" s="24"/>
      <c r="AD947" s="24"/>
      <c r="AE947" s="24"/>
      <c r="AF947" s="24"/>
      <c r="AG947" s="24"/>
      <c r="AH947" s="24"/>
      <c r="AI947" s="24"/>
      <c r="AJ947" s="24"/>
      <c r="AK947" s="24"/>
      <c r="AL947" s="24"/>
      <c r="AM947" s="24"/>
      <c r="AN947" s="24"/>
      <c r="AO947" s="24"/>
      <c r="AP947" s="24"/>
      <c r="AQ947" s="24"/>
      <c r="AR947" s="24"/>
      <c r="AS947" s="24"/>
      <c r="AT947" s="24"/>
      <c r="AU947" s="24"/>
      <c r="AV947" s="24"/>
      <c r="AW947" s="24"/>
      <c r="AX947" s="24"/>
      <c r="AY947" s="24"/>
      <c r="AZ947" s="24"/>
    </row>
    <row r="948" ht="15.75" customHeight="1">
      <c r="A948" s="70"/>
      <c r="B948" s="71"/>
      <c r="C948" s="70"/>
      <c r="D948" s="72"/>
      <c r="E948" s="73"/>
      <c r="F948" s="73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  <c r="AA948" s="24"/>
      <c r="AB948" s="24"/>
      <c r="AC948" s="24"/>
      <c r="AD948" s="24"/>
      <c r="AE948" s="24"/>
      <c r="AF948" s="24"/>
      <c r="AG948" s="24"/>
      <c r="AH948" s="24"/>
      <c r="AI948" s="24"/>
      <c r="AJ948" s="24"/>
      <c r="AK948" s="24"/>
      <c r="AL948" s="24"/>
      <c r="AM948" s="24"/>
      <c r="AN948" s="24"/>
      <c r="AO948" s="24"/>
      <c r="AP948" s="24"/>
      <c r="AQ948" s="24"/>
      <c r="AR948" s="24"/>
      <c r="AS948" s="24"/>
      <c r="AT948" s="24"/>
      <c r="AU948" s="24"/>
      <c r="AV948" s="24"/>
      <c r="AW948" s="24"/>
      <c r="AX948" s="24"/>
      <c r="AY948" s="24"/>
      <c r="AZ948" s="24"/>
    </row>
    <row r="949" ht="15.75" customHeight="1">
      <c r="A949" s="70"/>
      <c r="B949" s="71"/>
      <c r="C949" s="70"/>
      <c r="D949" s="72"/>
      <c r="E949" s="73"/>
      <c r="F949" s="73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  <c r="AA949" s="24"/>
      <c r="AB949" s="24"/>
      <c r="AC949" s="24"/>
      <c r="AD949" s="24"/>
      <c r="AE949" s="24"/>
      <c r="AF949" s="24"/>
      <c r="AG949" s="24"/>
      <c r="AH949" s="24"/>
      <c r="AI949" s="24"/>
      <c r="AJ949" s="24"/>
      <c r="AK949" s="24"/>
      <c r="AL949" s="24"/>
      <c r="AM949" s="24"/>
      <c r="AN949" s="24"/>
      <c r="AO949" s="24"/>
      <c r="AP949" s="24"/>
      <c r="AQ949" s="24"/>
      <c r="AR949" s="24"/>
      <c r="AS949" s="24"/>
      <c r="AT949" s="24"/>
      <c r="AU949" s="24"/>
      <c r="AV949" s="24"/>
      <c r="AW949" s="24"/>
      <c r="AX949" s="24"/>
      <c r="AY949" s="24"/>
      <c r="AZ949" s="24"/>
    </row>
    <row r="950" ht="15.75" customHeight="1">
      <c r="A950" s="70"/>
      <c r="B950" s="71"/>
      <c r="C950" s="70"/>
      <c r="D950" s="72"/>
      <c r="E950" s="73"/>
      <c r="F950" s="73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  <c r="AA950" s="24"/>
      <c r="AB950" s="24"/>
      <c r="AC950" s="24"/>
      <c r="AD950" s="24"/>
      <c r="AE950" s="24"/>
      <c r="AF950" s="24"/>
      <c r="AG950" s="24"/>
      <c r="AH950" s="24"/>
      <c r="AI950" s="24"/>
      <c r="AJ950" s="24"/>
      <c r="AK950" s="24"/>
      <c r="AL950" s="24"/>
      <c r="AM950" s="24"/>
      <c r="AN950" s="24"/>
      <c r="AO950" s="24"/>
      <c r="AP950" s="24"/>
      <c r="AQ950" s="24"/>
      <c r="AR950" s="24"/>
      <c r="AS950" s="24"/>
      <c r="AT950" s="24"/>
      <c r="AU950" s="24"/>
      <c r="AV950" s="24"/>
      <c r="AW950" s="24"/>
      <c r="AX950" s="24"/>
      <c r="AY950" s="24"/>
      <c r="AZ950" s="24"/>
    </row>
    <row r="951" ht="15.75" customHeight="1">
      <c r="A951" s="70"/>
      <c r="B951" s="71"/>
      <c r="C951" s="70"/>
      <c r="D951" s="72"/>
      <c r="E951" s="73"/>
      <c r="F951" s="73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  <c r="AA951" s="24"/>
      <c r="AB951" s="24"/>
      <c r="AC951" s="24"/>
      <c r="AD951" s="24"/>
      <c r="AE951" s="24"/>
      <c r="AF951" s="24"/>
      <c r="AG951" s="24"/>
      <c r="AH951" s="24"/>
      <c r="AI951" s="24"/>
      <c r="AJ951" s="24"/>
      <c r="AK951" s="24"/>
      <c r="AL951" s="24"/>
      <c r="AM951" s="24"/>
      <c r="AN951" s="24"/>
      <c r="AO951" s="24"/>
      <c r="AP951" s="24"/>
      <c r="AQ951" s="24"/>
      <c r="AR951" s="24"/>
      <c r="AS951" s="24"/>
      <c r="AT951" s="24"/>
      <c r="AU951" s="24"/>
      <c r="AV951" s="24"/>
      <c r="AW951" s="24"/>
      <c r="AX951" s="24"/>
      <c r="AY951" s="24"/>
      <c r="AZ951" s="24"/>
    </row>
    <row r="952" ht="15.75" customHeight="1">
      <c r="A952" s="70"/>
      <c r="B952" s="71"/>
      <c r="C952" s="70"/>
      <c r="D952" s="72"/>
      <c r="E952" s="73"/>
      <c r="F952" s="73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  <c r="AA952" s="24"/>
      <c r="AB952" s="24"/>
      <c r="AC952" s="24"/>
      <c r="AD952" s="24"/>
      <c r="AE952" s="24"/>
      <c r="AF952" s="24"/>
      <c r="AG952" s="24"/>
      <c r="AH952" s="24"/>
      <c r="AI952" s="24"/>
      <c r="AJ952" s="24"/>
      <c r="AK952" s="24"/>
      <c r="AL952" s="24"/>
      <c r="AM952" s="24"/>
      <c r="AN952" s="24"/>
      <c r="AO952" s="24"/>
      <c r="AP952" s="24"/>
      <c r="AQ952" s="24"/>
      <c r="AR952" s="24"/>
      <c r="AS952" s="24"/>
      <c r="AT952" s="24"/>
      <c r="AU952" s="24"/>
      <c r="AV952" s="24"/>
      <c r="AW952" s="24"/>
      <c r="AX952" s="24"/>
      <c r="AY952" s="24"/>
      <c r="AZ952" s="24"/>
    </row>
    <row r="953" ht="15.75" customHeight="1">
      <c r="A953" s="70"/>
      <c r="B953" s="71"/>
      <c r="C953" s="70"/>
      <c r="D953" s="72"/>
      <c r="E953" s="73"/>
      <c r="F953" s="73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  <c r="AA953" s="24"/>
      <c r="AB953" s="24"/>
      <c r="AC953" s="24"/>
      <c r="AD953" s="24"/>
      <c r="AE953" s="24"/>
      <c r="AF953" s="24"/>
      <c r="AG953" s="24"/>
      <c r="AH953" s="24"/>
      <c r="AI953" s="24"/>
      <c r="AJ953" s="24"/>
      <c r="AK953" s="24"/>
      <c r="AL953" s="24"/>
      <c r="AM953" s="24"/>
      <c r="AN953" s="24"/>
      <c r="AO953" s="24"/>
      <c r="AP953" s="24"/>
      <c r="AQ953" s="24"/>
      <c r="AR953" s="24"/>
      <c r="AS953" s="24"/>
      <c r="AT953" s="24"/>
      <c r="AU953" s="24"/>
      <c r="AV953" s="24"/>
      <c r="AW953" s="24"/>
      <c r="AX953" s="24"/>
      <c r="AY953" s="24"/>
      <c r="AZ953" s="24"/>
    </row>
    <row r="954" ht="15.75" customHeight="1">
      <c r="A954" s="70"/>
      <c r="B954" s="71"/>
      <c r="C954" s="70"/>
      <c r="D954" s="72"/>
      <c r="E954" s="73"/>
      <c r="F954" s="73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  <c r="AA954" s="24"/>
      <c r="AB954" s="24"/>
      <c r="AC954" s="24"/>
      <c r="AD954" s="24"/>
      <c r="AE954" s="24"/>
      <c r="AF954" s="24"/>
      <c r="AG954" s="24"/>
      <c r="AH954" s="24"/>
      <c r="AI954" s="24"/>
      <c r="AJ954" s="24"/>
      <c r="AK954" s="24"/>
      <c r="AL954" s="24"/>
      <c r="AM954" s="24"/>
      <c r="AN954" s="24"/>
      <c r="AO954" s="24"/>
      <c r="AP954" s="24"/>
      <c r="AQ954" s="24"/>
      <c r="AR954" s="24"/>
      <c r="AS954" s="24"/>
      <c r="AT954" s="24"/>
      <c r="AU954" s="24"/>
      <c r="AV954" s="24"/>
      <c r="AW954" s="24"/>
      <c r="AX954" s="24"/>
      <c r="AY954" s="24"/>
      <c r="AZ954" s="24"/>
    </row>
    <row r="955" ht="15.75" customHeight="1">
      <c r="A955" s="70"/>
      <c r="B955" s="71"/>
      <c r="C955" s="70"/>
      <c r="D955" s="72"/>
      <c r="E955" s="73"/>
      <c r="F955" s="73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  <c r="AA955" s="24"/>
      <c r="AB955" s="24"/>
      <c r="AC955" s="24"/>
      <c r="AD955" s="24"/>
      <c r="AE955" s="24"/>
      <c r="AF955" s="24"/>
      <c r="AG955" s="24"/>
      <c r="AH955" s="24"/>
      <c r="AI955" s="24"/>
      <c r="AJ955" s="24"/>
      <c r="AK955" s="24"/>
      <c r="AL955" s="24"/>
      <c r="AM955" s="24"/>
      <c r="AN955" s="24"/>
      <c r="AO955" s="24"/>
      <c r="AP955" s="24"/>
      <c r="AQ955" s="24"/>
      <c r="AR955" s="24"/>
      <c r="AS955" s="24"/>
      <c r="AT955" s="24"/>
      <c r="AU955" s="24"/>
      <c r="AV955" s="24"/>
      <c r="AW955" s="24"/>
      <c r="AX955" s="24"/>
      <c r="AY955" s="24"/>
      <c r="AZ955" s="24"/>
    </row>
    <row r="956" ht="15.75" customHeight="1">
      <c r="A956" s="70"/>
      <c r="B956" s="71"/>
      <c r="C956" s="70"/>
      <c r="D956" s="72"/>
      <c r="E956" s="73"/>
      <c r="F956" s="73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  <c r="AA956" s="24"/>
      <c r="AB956" s="24"/>
      <c r="AC956" s="24"/>
      <c r="AD956" s="24"/>
      <c r="AE956" s="24"/>
      <c r="AF956" s="24"/>
      <c r="AG956" s="24"/>
      <c r="AH956" s="24"/>
      <c r="AI956" s="24"/>
      <c r="AJ956" s="24"/>
      <c r="AK956" s="24"/>
      <c r="AL956" s="24"/>
      <c r="AM956" s="24"/>
      <c r="AN956" s="24"/>
      <c r="AO956" s="24"/>
      <c r="AP956" s="24"/>
      <c r="AQ956" s="24"/>
      <c r="AR956" s="24"/>
      <c r="AS956" s="24"/>
      <c r="AT956" s="24"/>
      <c r="AU956" s="24"/>
      <c r="AV956" s="24"/>
      <c r="AW956" s="24"/>
      <c r="AX956" s="24"/>
      <c r="AY956" s="24"/>
      <c r="AZ956" s="24"/>
    </row>
    <row r="957" ht="15.75" customHeight="1">
      <c r="A957" s="70"/>
      <c r="B957" s="71"/>
      <c r="C957" s="70"/>
      <c r="D957" s="72"/>
      <c r="E957" s="73"/>
      <c r="F957" s="73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  <c r="AA957" s="24"/>
      <c r="AB957" s="24"/>
      <c r="AC957" s="24"/>
      <c r="AD957" s="24"/>
      <c r="AE957" s="24"/>
      <c r="AF957" s="24"/>
      <c r="AG957" s="24"/>
      <c r="AH957" s="24"/>
      <c r="AI957" s="24"/>
      <c r="AJ957" s="24"/>
      <c r="AK957" s="24"/>
      <c r="AL957" s="24"/>
      <c r="AM957" s="24"/>
      <c r="AN957" s="24"/>
      <c r="AO957" s="24"/>
      <c r="AP957" s="24"/>
      <c r="AQ957" s="24"/>
      <c r="AR957" s="24"/>
      <c r="AS957" s="24"/>
      <c r="AT957" s="24"/>
      <c r="AU957" s="24"/>
      <c r="AV957" s="24"/>
      <c r="AW957" s="24"/>
      <c r="AX957" s="24"/>
      <c r="AY957" s="24"/>
      <c r="AZ957" s="24"/>
    </row>
    <row r="958" ht="15.75" customHeight="1">
      <c r="A958" s="70"/>
      <c r="B958" s="71"/>
      <c r="C958" s="70"/>
      <c r="D958" s="72"/>
      <c r="E958" s="73"/>
      <c r="F958" s="73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  <c r="AA958" s="24"/>
      <c r="AB958" s="24"/>
      <c r="AC958" s="24"/>
      <c r="AD958" s="24"/>
      <c r="AE958" s="24"/>
      <c r="AF958" s="24"/>
      <c r="AG958" s="24"/>
      <c r="AH958" s="24"/>
      <c r="AI958" s="24"/>
      <c r="AJ958" s="24"/>
      <c r="AK958" s="24"/>
      <c r="AL958" s="24"/>
      <c r="AM958" s="24"/>
      <c r="AN958" s="24"/>
      <c r="AO958" s="24"/>
      <c r="AP958" s="24"/>
      <c r="AQ958" s="24"/>
      <c r="AR958" s="24"/>
      <c r="AS958" s="24"/>
      <c r="AT958" s="24"/>
      <c r="AU958" s="24"/>
      <c r="AV958" s="24"/>
      <c r="AW958" s="24"/>
      <c r="AX958" s="24"/>
      <c r="AY958" s="24"/>
      <c r="AZ958" s="24"/>
    </row>
    <row r="959" ht="15.75" customHeight="1">
      <c r="A959" s="70"/>
      <c r="B959" s="71"/>
      <c r="C959" s="70"/>
      <c r="D959" s="72"/>
      <c r="E959" s="73"/>
      <c r="F959" s="73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  <c r="AA959" s="24"/>
      <c r="AB959" s="24"/>
      <c r="AC959" s="24"/>
      <c r="AD959" s="24"/>
      <c r="AE959" s="24"/>
      <c r="AF959" s="24"/>
      <c r="AG959" s="24"/>
      <c r="AH959" s="24"/>
      <c r="AI959" s="24"/>
      <c r="AJ959" s="24"/>
      <c r="AK959" s="24"/>
      <c r="AL959" s="24"/>
      <c r="AM959" s="24"/>
      <c r="AN959" s="24"/>
      <c r="AO959" s="24"/>
      <c r="AP959" s="24"/>
      <c r="AQ959" s="24"/>
      <c r="AR959" s="24"/>
      <c r="AS959" s="24"/>
      <c r="AT959" s="24"/>
      <c r="AU959" s="24"/>
      <c r="AV959" s="24"/>
      <c r="AW959" s="24"/>
      <c r="AX959" s="24"/>
      <c r="AY959" s="24"/>
      <c r="AZ959" s="24"/>
    </row>
    <row r="960" ht="15.75" customHeight="1">
      <c r="A960" s="70"/>
      <c r="B960" s="71"/>
      <c r="C960" s="70"/>
      <c r="D960" s="72"/>
      <c r="E960" s="73"/>
      <c r="F960" s="73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  <c r="AA960" s="24"/>
      <c r="AB960" s="24"/>
      <c r="AC960" s="24"/>
      <c r="AD960" s="24"/>
      <c r="AE960" s="24"/>
      <c r="AF960" s="24"/>
      <c r="AG960" s="24"/>
      <c r="AH960" s="24"/>
      <c r="AI960" s="24"/>
      <c r="AJ960" s="24"/>
      <c r="AK960" s="24"/>
      <c r="AL960" s="24"/>
      <c r="AM960" s="24"/>
      <c r="AN960" s="24"/>
      <c r="AO960" s="24"/>
      <c r="AP960" s="24"/>
      <c r="AQ960" s="24"/>
      <c r="AR960" s="24"/>
      <c r="AS960" s="24"/>
      <c r="AT960" s="24"/>
      <c r="AU960" s="24"/>
      <c r="AV960" s="24"/>
      <c r="AW960" s="24"/>
      <c r="AX960" s="24"/>
      <c r="AY960" s="24"/>
      <c r="AZ960" s="24"/>
    </row>
    <row r="961" ht="15.75" customHeight="1">
      <c r="A961" s="70"/>
      <c r="B961" s="71"/>
      <c r="C961" s="70"/>
      <c r="D961" s="72"/>
      <c r="E961" s="73"/>
      <c r="F961" s="73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  <c r="AA961" s="24"/>
      <c r="AB961" s="24"/>
      <c r="AC961" s="24"/>
      <c r="AD961" s="24"/>
      <c r="AE961" s="24"/>
      <c r="AF961" s="24"/>
      <c r="AG961" s="24"/>
      <c r="AH961" s="24"/>
      <c r="AI961" s="24"/>
      <c r="AJ961" s="24"/>
      <c r="AK961" s="24"/>
      <c r="AL961" s="24"/>
      <c r="AM961" s="24"/>
      <c r="AN961" s="24"/>
      <c r="AO961" s="24"/>
      <c r="AP961" s="24"/>
      <c r="AQ961" s="24"/>
      <c r="AR961" s="24"/>
      <c r="AS961" s="24"/>
      <c r="AT961" s="24"/>
      <c r="AU961" s="24"/>
      <c r="AV961" s="24"/>
      <c r="AW961" s="24"/>
      <c r="AX961" s="24"/>
      <c r="AY961" s="24"/>
      <c r="AZ961" s="24"/>
    </row>
    <row r="962" ht="15.75" customHeight="1">
      <c r="A962" s="70"/>
      <c r="B962" s="71"/>
      <c r="C962" s="70"/>
      <c r="D962" s="72"/>
      <c r="E962" s="73"/>
      <c r="F962" s="73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  <c r="AA962" s="24"/>
      <c r="AB962" s="24"/>
      <c r="AC962" s="24"/>
      <c r="AD962" s="24"/>
      <c r="AE962" s="24"/>
      <c r="AF962" s="24"/>
      <c r="AG962" s="24"/>
      <c r="AH962" s="24"/>
      <c r="AI962" s="24"/>
      <c r="AJ962" s="24"/>
      <c r="AK962" s="24"/>
      <c r="AL962" s="24"/>
      <c r="AM962" s="24"/>
      <c r="AN962" s="24"/>
      <c r="AO962" s="24"/>
      <c r="AP962" s="24"/>
      <c r="AQ962" s="24"/>
      <c r="AR962" s="24"/>
      <c r="AS962" s="24"/>
      <c r="AT962" s="24"/>
      <c r="AU962" s="24"/>
      <c r="AV962" s="24"/>
      <c r="AW962" s="24"/>
      <c r="AX962" s="24"/>
      <c r="AY962" s="24"/>
      <c r="AZ962" s="24"/>
    </row>
    <row r="963" ht="15.75" customHeight="1">
      <c r="A963" s="70"/>
      <c r="B963" s="71"/>
      <c r="C963" s="70"/>
      <c r="D963" s="72"/>
      <c r="E963" s="73"/>
      <c r="F963" s="73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  <c r="AA963" s="24"/>
      <c r="AB963" s="24"/>
      <c r="AC963" s="24"/>
      <c r="AD963" s="24"/>
      <c r="AE963" s="24"/>
      <c r="AF963" s="24"/>
      <c r="AG963" s="24"/>
      <c r="AH963" s="24"/>
      <c r="AI963" s="24"/>
      <c r="AJ963" s="24"/>
      <c r="AK963" s="24"/>
      <c r="AL963" s="24"/>
      <c r="AM963" s="24"/>
      <c r="AN963" s="24"/>
      <c r="AO963" s="24"/>
      <c r="AP963" s="24"/>
      <c r="AQ963" s="24"/>
      <c r="AR963" s="24"/>
      <c r="AS963" s="24"/>
      <c r="AT963" s="24"/>
      <c r="AU963" s="24"/>
      <c r="AV963" s="24"/>
      <c r="AW963" s="24"/>
      <c r="AX963" s="24"/>
      <c r="AY963" s="24"/>
      <c r="AZ963" s="24"/>
    </row>
    <row r="964" ht="15.75" customHeight="1">
      <c r="A964" s="70"/>
      <c r="B964" s="71"/>
      <c r="C964" s="70"/>
      <c r="D964" s="72"/>
      <c r="E964" s="73"/>
      <c r="F964" s="73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  <c r="AA964" s="24"/>
      <c r="AB964" s="24"/>
      <c r="AC964" s="24"/>
      <c r="AD964" s="24"/>
      <c r="AE964" s="24"/>
      <c r="AF964" s="24"/>
      <c r="AG964" s="24"/>
      <c r="AH964" s="24"/>
      <c r="AI964" s="24"/>
      <c r="AJ964" s="24"/>
      <c r="AK964" s="24"/>
      <c r="AL964" s="24"/>
      <c r="AM964" s="24"/>
      <c r="AN964" s="24"/>
      <c r="AO964" s="24"/>
      <c r="AP964" s="24"/>
      <c r="AQ964" s="24"/>
      <c r="AR964" s="24"/>
      <c r="AS964" s="24"/>
      <c r="AT964" s="24"/>
      <c r="AU964" s="24"/>
      <c r="AV964" s="24"/>
      <c r="AW964" s="24"/>
      <c r="AX964" s="24"/>
      <c r="AY964" s="24"/>
      <c r="AZ964" s="24"/>
    </row>
    <row r="965" ht="15.75" customHeight="1">
      <c r="A965" s="70"/>
      <c r="B965" s="71"/>
      <c r="C965" s="70"/>
      <c r="D965" s="72"/>
      <c r="E965" s="73"/>
      <c r="F965" s="73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  <c r="AA965" s="24"/>
      <c r="AB965" s="24"/>
      <c r="AC965" s="24"/>
      <c r="AD965" s="24"/>
      <c r="AE965" s="24"/>
      <c r="AF965" s="24"/>
      <c r="AG965" s="24"/>
      <c r="AH965" s="24"/>
      <c r="AI965" s="24"/>
      <c r="AJ965" s="24"/>
      <c r="AK965" s="24"/>
      <c r="AL965" s="24"/>
      <c r="AM965" s="24"/>
      <c r="AN965" s="24"/>
      <c r="AO965" s="24"/>
      <c r="AP965" s="24"/>
      <c r="AQ965" s="24"/>
      <c r="AR965" s="24"/>
      <c r="AS965" s="24"/>
      <c r="AT965" s="24"/>
      <c r="AU965" s="24"/>
      <c r="AV965" s="24"/>
      <c r="AW965" s="24"/>
      <c r="AX965" s="24"/>
      <c r="AY965" s="24"/>
      <c r="AZ965" s="24"/>
    </row>
    <row r="966" ht="15.75" customHeight="1">
      <c r="A966" s="70"/>
      <c r="B966" s="71"/>
      <c r="C966" s="70"/>
      <c r="D966" s="72"/>
      <c r="E966" s="73"/>
      <c r="F966" s="73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  <c r="AA966" s="24"/>
      <c r="AB966" s="24"/>
      <c r="AC966" s="24"/>
      <c r="AD966" s="24"/>
      <c r="AE966" s="24"/>
      <c r="AF966" s="24"/>
      <c r="AG966" s="24"/>
      <c r="AH966" s="24"/>
      <c r="AI966" s="24"/>
      <c r="AJ966" s="24"/>
      <c r="AK966" s="24"/>
      <c r="AL966" s="24"/>
      <c r="AM966" s="24"/>
      <c r="AN966" s="24"/>
      <c r="AO966" s="24"/>
      <c r="AP966" s="24"/>
      <c r="AQ966" s="24"/>
      <c r="AR966" s="24"/>
      <c r="AS966" s="24"/>
      <c r="AT966" s="24"/>
      <c r="AU966" s="24"/>
      <c r="AV966" s="24"/>
      <c r="AW966" s="24"/>
      <c r="AX966" s="24"/>
      <c r="AY966" s="24"/>
      <c r="AZ966" s="24"/>
    </row>
    <row r="967" ht="15.75" customHeight="1">
      <c r="A967" s="70"/>
      <c r="B967" s="71"/>
      <c r="C967" s="70"/>
      <c r="D967" s="72"/>
      <c r="E967" s="73"/>
      <c r="F967" s="73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  <c r="AA967" s="24"/>
      <c r="AB967" s="24"/>
      <c r="AC967" s="24"/>
      <c r="AD967" s="24"/>
      <c r="AE967" s="24"/>
      <c r="AF967" s="24"/>
      <c r="AG967" s="24"/>
      <c r="AH967" s="24"/>
      <c r="AI967" s="24"/>
      <c r="AJ967" s="24"/>
      <c r="AK967" s="24"/>
      <c r="AL967" s="24"/>
      <c r="AM967" s="24"/>
      <c r="AN967" s="24"/>
      <c r="AO967" s="24"/>
      <c r="AP967" s="24"/>
      <c r="AQ967" s="24"/>
      <c r="AR967" s="24"/>
      <c r="AS967" s="24"/>
      <c r="AT967" s="24"/>
      <c r="AU967" s="24"/>
      <c r="AV967" s="24"/>
      <c r="AW967" s="24"/>
      <c r="AX967" s="24"/>
      <c r="AY967" s="24"/>
      <c r="AZ967" s="24"/>
    </row>
    <row r="968" ht="15.75" customHeight="1">
      <c r="A968" s="70"/>
      <c r="B968" s="71"/>
      <c r="C968" s="70"/>
      <c r="D968" s="72"/>
      <c r="E968" s="73"/>
      <c r="F968" s="73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  <c r="AA968" s="24"/>
      <c r="AB968" s="24"/>
      <c r="AC968" s="24"/>
      <c r="AD968" s="24"/>
      <c r="AE968" s="24"/>
      <c r="AF968" s="24"/>
      <c r="AG968" s="24"/>
      <c r="AH968" s="24"/>
      <c r="AI968" s="24"/>
      <c r="AJ968" s="24"/>
      <c r="AK968" s="24"/>
      <c r="AL968" s="24"/>
      <c r="AM968" s="24"/>
      <c r="AN968" s="24"/>
      <c r="AO968" s="24"/>
      <c r="AP968" s="24"/>
      <c r="AQ968" s="24"/>
      <c r="AR968" s="24"/>
      <c r="AS968" s="24"/>
      <c r="AT968" s="24"/>
      <c r="AU968" s="24"/>
      <c r="AV968" s="24"/>
      <c r="AW968" s="24"/>
      <c r="AX968" s="24"/>
      <c r="AY968" s="24"/>
      <c r="AZ968" s="24"/>
    </row>
    <row r="969" ht="15.75" customHeight="1">
      <c r="A969" s="70"/>
      <c r="B969" s="71"/>
      <c r="C969" s="70"/>
      <c r="D969" s="72"/>
      <c r="E969" s="73"/>
      <c r="F969" s="73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  <c r="AA969" s="24"/>
      <c r="AB969" s="24"/>
      <c r="AC969" s="24"/>
      <c r="AD969" s="24"/>
      <c r="AE969" s="24"/>
      <c r="AF969" s="24"/>
      <c r="AG969" s="24"/>
      <c r="AH969" s="24"/>
      <c r="AI969" s="24"/>
      <c r="AJ969" s="24"/>
      <c r="AK969" s="24"/>
      <c r="AL969" s="24"/>
      <c r="AM969" s="24"/>
      <c r="AN969" s="24"/>
      <c r="AO969" s="24"/>
      <c r="AP969" s="24"/>
      <c r="AQ969" s="24"/>
      <c r="AR969" s="24"/>
      <c r="AS969" s="24"/>
      <c r="AT969" s="24"/>
      <c r="AU969" s="24"/>
      <c r="AV969" s="24"/>
      <c r="AW969" s="24"/>
      <c r="AX969" s="24"/>
      <c r="AY969" s="24"/>
      <c r="AZ969" s="24"/>
    </row>
    <row r="970" ht="15.75" customHeight="1">
      <c r="A970" s="70"/>
      <c r="B970" s="71"/>
      <c r="C970" s="70"/>
      <c r="D970" s="72"/>
      <c r="E970" s="73"/>
      <c r="F970" s="73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  <c r="AA970" s="24"/>
      <c r="AB970" s="24"/>
      <c r="AC970" s="24"/>
      <c r="AD970" s="24"/>
      <c r="AE970" s="24"/>
      <c r="AF970" s="24"/>
      <c r="AG970" s="24"/>
      <c r="AH970" s="24"/>
      <c r="AI970" s="24"/>
      <c r="AJ970" s="24"/>
      <c r="AK970" s="24"/>
      <c r="AL970" s="24"/>
      <c r="AM970" s="24"/>
      <c r="AN970" s="24"/>
      <c r="AO970" s="24"/>
      <c r="AP970" s="24"/>
      <c r="AQ970" s="24"/>
      <c r="AR970" s="24"/>
      <c r="AS970" s="24"/>
      <c r="AT970" s="24"/>
      <c r="AU970" s="24"/>
      <c r="AV970" s="24"/>
      <c r="AW970" s="24"/>
      <c r="AX970" s="24"/>
      <c r="AY970" s="24"/>
      <c r="AZ970" s="24"/>
    </row>
    <row r="971" ht="15.75" customHeight="1">
      <c r="A971" s="70"/>
      <c r="B971" s="71"/>
      <c r="C971" s="70"/>
      <c r="D971" s="72"/>
      <c r="E971" s="73"/>
      <c r="F971" s="73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  <c r="AA971" s="24"/>
      <c r="AB971" s="24"/>
      <c r="AC971" s="24"/>
      <c r="AD971" s="24"/>
      <c r="AE971" s="24"/>
      <c r="AF971" s="24"/>
      <c r="AG971" s="24"/>
      <c r="AH971" s="24"/>
      <c r="AI971" s="24"/>
      <c r="AJ971" s="24"/>
      <c r="AK971" s="24"/>
      <c r="AL971" s="24"/>
      <c r="AM971" s="24"/>
      <c r="AN971" s="24"/>
      <c r="AO971" s="24"/>
      <c r="AP971" s="24"/>
      <c r="AQ971" s="24"/>
      <c r="AR971" s="24"/>
      <c r="AS971" s="24"/>
      <c r="AT971" s="24"/>
      <c r="AU971" s="24"/>
      <c r="AV971" s="24"/>
      <c r="AW971" s="24"/>
      <c r="AX971" s="24"/>
      <c r="AY971" s="24"/>
      <c r="AZ971" s="24"/>
    </row>
    <row r="972" ht="15.75" customHeight="1">
      <c r="A972" s="70"/>
      <c r="B972" s="71"/>
      <c r="C972" s="70"/>
      <c r="D972" s="72"/>
      <c r="E972" s="73"/>
      <c r="F972" s="73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  <c r="AA972" s="24"/>
      <c r="AB972" s="24"/>
      <c r="AC972" s="24"/>
      <c r="AD972" s="24"/>
      <c r="AE972" s="24"/>
      <c r="AF972" s="24"/>
      <c r="AG972" s="24"/>
      <c r="AH972" s="24"/>
      <c r="AI972" s="24"/>
      <c r="AJ972" s="24"/>
      <c r="AK972" s="24"/>
      <c r="AL972" s="24"/>
      <c r="AM972" s="24"/>
      <c r="AN972" s="24"/>
      <c r="AO972" s="24"/>
      <c r="AP972" s="24"/>
      <c r="AQ972" s="24"/>
      <c r="AR972" s="24"/>
      <c r="AS972" s="24"/>
      <c r="AT972" s="24"/>
      <c r="AU972" s="24"/>
      <c r="AV972" s="24"/>
      <c r="AW972" s="24"/>
      <c r="AX972" s="24"/>
      <c r="AY972" s="24"/>
      <c r="AZ972" s="24"/>
    </row>
    <row r="973" ht="15.75" customHeight="1">
      <c r="A973" s="70"/>
      <c r="B973" s="71"/>
      <c r="C973" s="70"/>
      <c r="D973" s="72"/>
      <c r="E973" s="73"/>
      <c r="F973" s="73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  <c r="AA973" s="24"/>
      <c r="AB973" s="24"/>
      <c r="AC973" s="24"/>
      <c r="AD973" s="24"/>
      <c r="AE973" s="24"/>
      <c r="AF973" s="24"/>
      <c r="AG973" s="24"/>
      <c r="AH973" s="24"/>
      <c r="AI973" s="24"/>
      <c r="AJ973" s="24"/>
      <c r="AK973" s="24"/>
      <c r="AL973" s="24"/>
      <c r="AM973" s="24"/>
      <c r="AN973" s="24"/>
      <c r="AO973" s="24"/>
      <c r="AP973" s="24"/>
      <c r="AQ973" s="24"/>
      <c r="AR973" s="24"/>
      <c r="AS973" s="24"/>
      <c r="AT973" s="24"/>
      <c r="AU973" s="24"/>
      <c r="AV973" s="24"/>
      <c r="AW973" s="24"/>
      <c r="AX973" s="24"/>
      <c r="AY973" s="24"/>
      <c r="AZ973" s="24"/>
    </row>
    <row r="974" ht="15.75" customHeight="1">
      <c r="A974" s="70"/>
      <c r="B974" s="71"/>
      <c r="C974" s="70"/>
      <c r="D974" s="72"/>
      <c r="E974" s="73"/>
      <c r="F974" s="73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  <c r="AA974" s="24"/>
      <c r="AB974" s="24"/>
      <c r="AC974" s="24"/>
      <c r="AD974" s="24"/>
      <c r="AE974" s="24"/>
      <c r="AF974" s="24"/>
      <c r="AG974" s="24"/>
      <c r="AH974" s="24"/>
      <c r="AI974" s="24"/>
      <c r="AJ974" s="24"/>
      <c r="AK974" s="24"/>
      <c r="AL974" s="24"/>
      <c r="AM974" s="24"/>
      <c r="AN974" s="24"/>
      <c r="AO974" s="24"/>
      <c r="AP974" s="24"/>
      <c r="AQ974" s="24"/>
      <c r="AR974" s="24"/>
      <c r="AS974" s="24"/>
      <c r="AT974" s="24"/>
      <c r="AU974" s="24"/>
      <c r="AV974" s="24"/>
      <c r="AW974" s="24"/>
      <c r="AX974" s="24"/>
      <c r="AY974" s="24"/>
      <c r="AZ974" s="24"/>
    </row>
    <row r="975" ht="15.75" customHeight="1">
      <c r="A975" s="70"/>
      <c r="B975" s="71"/>
      <c r="C975" s="70"/>
      <c r="D975" s="72"/>
      <c r="E975" s="73"/>
      <c r="F975" s="73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  <c r="AA975" s="24"/>
      <c r="AB975" s="24"/>
      <c r="AC975" s="24"/>
      <c r="AD975" s="24"/>
      <c r="AE975" s="24"/>
      <c r="AF975" s="24"/>
      <c r="AG975" s="24"/>
      <c r="AH975" s="24"/>
      <c r="AI975" s="24"/>
      <c r="AJ975" s="24"/>
      <c r="AK975" s="24"/>
      <c r="AL975" s="24"/>
      <c r="AM975" s="24"/>
      <c r="AN975" s="24"/>
      <c r="AO975" s="24"/>
      <c r="AP975" s="24"/>
      <c r="AQ975" s="24"/>
      <c r="AR975" s="24"/>
      <c r="AS975" s="24"/>
      <c r="AT975" s="24"/>
      <c r="AU975" s="24"/>
      <c r="AV975" s="24"/>
      <c r="AW975" s="24"/>
      <c r="AX975" s="24"/>
      <c r="AY975" s="24"/>
      <c r="AZ975" s="24"/>
    </row>
    <row r="976" ht="15.75" customHeight="1">
      <c r="A976" s="70"/>
      <c r="B976" s="71"/>
      <c r="C976" s="70"/>
      <c r="D976" s="72"/>
      <c r="E976" s="73"/>
      <c r="F976" s="73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  <c r="AA976" s="24"/>
      <c r="AB976" s="24"/>
      <c r="AC976" s="24"/>
      <c r="AD976" s="24"/>
      <c r="AE976" s="24"/>
      <c r="AF976" s="24"/>
      <c r="AG976" s="24"/>
      <c r="AH976" s="24"/>
      <c r="AI976" s="24"/>
      <c r="AJ976" s="24"/>
      <c r="AK976" s="24"/>
      <c r="AL976" s="24"/>
      <c r="AM976" s="24"/>
      <c r="AN976" s="24"/>
      <c r="AO976" s="24"/>
      <c r="AP976" s="24"/>
      <c r="AQ976" s="24"/>
      <c r="AR976" s="24"/>
      <c r="AS976" s="24"/>
      <c r="AT976" s="24"/>
      <c r="AU976" s="24"/>
      <c r="AV976" s="24"/>
      <c r="AW976" s="24"/>
      <c r="AX976" s="24"/>
      <c r="AY976" s="24"/>
      <c r="AZ976" s="24"/>
    </row>
    <row r="977" ht="15.75" customHeight="1">
      <c r="A977" s="70"/>
      <c r="B977" s="71"/>
      <c r="C977" s="70"/>
      <c r="D977" s="72"/>
      <c r="E977" s="73"/>
      <c r="F977" s="73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  <c r="AA977" s="24"/>
      <c r="AB977" s="24"/>
      <c r="AC977" s="24"/>
      <c r="AD977" s="24"/>
      <c r="AE977" s="24"/>
      <c r="AF977" s="24"/>
      <c r="AG977" s="24"/>
      <c r="AH977" s="24"/>
      <c r="AI977" s="24"/>
      <c r="AJ977" s="24"/>
      <c r="AK977" s="24"/>
      <c r="AL977" s="24"/>
      <c r="AM977" s="24"/>
      <c r="AN977" s="24"/>
      <c r="AO977" s="24"/>
      <c r="AP977" s="24"/>
      <c r="AQ977" s="24"/>
      <c r="AR977" s="24"/>
      <c r="AS977" s="24"/>
      <c r="AT977" s="24"/>
      <c r="AU977" s="24"/>
      <c r="AV977" s="24"/>
      <c r="AW977" s="24"/>
      <c r="AX977" s="24"/>
      <c r="AY977" s="24"/>
      <c r="AZ977" s="24"/>
    </row>
    <row r="978" ht="15.75" customHeight="1">
      <c r="A978" s="70"/>
      <c r="B978" s="71"/>
      <c r="C978" s="70"/>
      <c r="D978" s="72"/>
      <c r="E978" s="73"/>
      <c r="F978" s="73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  <c r="AA978" s="24"/>
      <c r="AB978" s="24"/>
      <c r="AC978" s="24"/>
      <c r="AD978" s="24"/>
      <c r="AE978" s="24"/>
      <c r="AF978" s="24"/>
      <c r="AG978" s="24"/>
      <c r="AH978" s="24"/>
      <c r="AI978" s="24"/>
      <c r="AJ978" s="24"/>
      <c r="AK978" s="24"/>
      <c r="AL978" s="24"/>
      <c r="AM978" s="24"/>
      <c r="AN978" s="24"/>
      <c r="AO978" s="24"/>
      <c r="AP978" s="24"/>
      <c r="AQ978" s="24"/>
      <c r="AR978" s="24"/>
      <c r="AS978" s="24"/>
      <c r="AT978" s="24"/>
      <c r="AU978" s="24"/>
      <c r="AV978" s="24"/>
      <c r="AW978" s="24"/>
      <c r="AX978" s="24"/>
      <c r="AY978" s="24"/>
      <c r="AZ978" s="24"/>
    </row>
    <row r="979" ht="15.75" customHeight="1">
      <c r="A979" s="70"/>
      <c r="B979" s="71"/>
      <c r="C979" s="70"/>
      <c r="D979" s="72"/>
      <c r="E979" s="73"/>
      <c r="F979" s="73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  <c r="AA979" s="24"/>
      <c r="AB979" s="24"/>
      <c r="AC979" s="24"/>
      <c r="AD979" s="24"/>
      <c r="AE979" s="24"/>
      <c r="AF979" s="24"/>
      <c r="AG979" s="24"/>
      <c r="AH979" s="24"/>
      <c r="AI979" s="24"/>
      <c r="AJ979" s="24"/>
      <c r="AK979" s="24"/>
      <c r="AL979" s="24"/>
      <c r="AM979" s="24"/>
      <c r="AN979" s="24"/>
      <c r="AO979" s="24"/>
      <c r="AP979" s="24"/>
      <c r="AQ979" s="24"/>
      <c r="AR979" s="24"/>
      <c r="AS979" s="24"/>
      <c r="AT979" s="24"/>
      <c r="AU979" s="24"/>
      <c r="AV979" s="24"/>
      <c r="AW979" s="24"/>
      <c r="AX979" s="24"/>
      <c r="AY979" s="24"/>
      <c r="AZ979" s="24"/>
    </row>
    <row r="980" ht="15.75" customHeight="1">
      <c r="A980" s="70"/>
      <c r="B980" s="71"/>
      <c r="C980" s="70"/>
      <c r="D980" s="72"/>
      <c r="E980" s="73"/>
      <c r="F980" s="73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  <c r="AA980" s="24"/>
      <c r="AB980" s="24"/>
      <c r="AC980" s="24"/>
      <c r="AD980" s="24"/>
      <c r="AE980" s="24"/>
      <c r="AF980" s="24"/>
      <c r="AG980" s="24"/>
      <c r="AH980" s="24"/>
      <c r="AI980" s="24"/>
      <c r="AJ980" s="24"/>
      <c r="AK980" s="24"/>
      <c r="AL980" s="24"/>
      <c r="AM980" s="24"/>
      <c r="AN980" s="24"/>
      <c r="AO980" s="24"/>
      <c r="AP980" s="24"/>
      <c r="AQ980" s="24"/>
      <c r="AR980" s="24"/>
      <c r="AS980" s="24"/>
      <c r="AT980" s="24"/>
      <c r="AU980" s="24"/>
      <c r="AV980" s="24"/>
      <c r="AW980" s="24"/>
      <c r="AX980" s="24"/>
      <c r="AY980" s="24"/>
      <c r="AZ980" s="24"/>
    </row>
    <row r="981" ht="15.75" customHeight="1">
      <c r="A981" s="70"/>
      <c r="B981" s="71"/>
      <c r="C981" s="70"/>
      <c r="D981" s="72"/>
      <c r="E981" s="73"/>
      <c r="F981" s="73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  <c r="AA981" s="24"/>
      <c r="AB981" s="24"/>
      <c r="AC981" s="24"/>
      <c r="AD981" s="24"/>
      <c r="AE981" s="24"/>
      <c r="AF981" s="24"/>
      <c r="AG981" s="24"/>
      <c r="AH981" s="24"/>
      <c r="AI981" s="24"/>
      <c r="AJ981" s="24"/>
      <c r="AK981" s="24"/>
      <c r="AL981" s="24"/>
      <c r="AM981" s="24"/>
      <c r="AN981" s="24"/>
      <c r="AO981" s="24"/>
      <c r="AP981" s="24"/>
      <c r="AQ981" s="24"/>
      <c r="AR981" s="24"/>
      <c r="AS981" s="24"/>
      <c r="AT981" s="24"/>
      <c r="AU981" s="24"/>
      <c r="AV981" s="24"/>
      <c r="AW981" s="24"/>
      <c r="AX981" s="24"/>
      <c r="AY981" s="24"/>
      <c r="AZ981" s="24"/>
    </row>
    <row r="982" ht="15.75" customHeight="1">
      <c r="A982" s="70"/>
      <c r="B982" s="71"/>
      <c r="C982" s="70"/>
      <c r="D982" s="72"/>
      <c r="E982" s="73"/>
      <c r="F982" s="73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  <c r="AA982" s="24"/>
      <c r="AB982" s="24"/>
      <c r="AC982" s="24"/>
      <c r="AD982" s="24"/>
      <c r="AE982" s="24"/>
      <c r="AF982" s="24"/>
      <c r="AG982" s="24"/>
      <c r="AH982" s="24"/>
      <c r="AI982" s="24"/>
      <c r="AJ982" s="24"/>
      <c r="AK982" s="24"/>
      <c r="AL982" s="24"/>
      <c r="AM982" s="24"/>
      <c r="AN982" s="24"/>
      <c r="AO982" s="24"/>
      <c r="AP982" s="24"/>
      <c r="AQ982" s="24"/>
      <c r="AR982" s="24"/>
      <c r="AS982" s="24"/>
      <c r="AT982" s="24"/>
      <c r="AU982" s="24"/>
      <c r="AV982" s="24"/>
      <c r="AW982" s="24"/>
      <c r="AX982" s="24"/>
      <c r="AY982" s="24"/>
      <c r="AZ982" s="24"/>
    </row>
    <row r="983" ht="15.75" customHeight="1">
      <c r="A983" s="70"/>
      <c r="B983" s="71"/>
      <c r="C983" s="70"/>
      <c r="D983" s="72"/>
      <c r="E983" s="73"/>
      <c r="F983" s="73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  <c r="AA983" s="24"/>
      <c r="AB983" s="24"/>
      <c r="AC983" s="24"/>
      <c r="AD983" s="24"/>
      <c r="AE983" s="24"/>
      <c r="AF983" s="24"/>
      <c r="AG983" s="24"/>
      <c r="AH983" s="24"/>
      <c r="AI983" s="24"/>
      <c r="AJ983" s="24"/>
      <c r="AK983" s="24"/>
      <c r="AL983" s="24"/>
      <c r="AM983" s="24"/>
      <c r="AN983" s="24"/>
      <c r="AO983" s="24"/>
      <c r="AP983" s="24"/>
      <c r="AQ983" s="24"/>
      <c r="AR983" s="24"/>
      <c r="AS983" s="24"/>
      <c r="AT983" s="24"/>
      <c r="AU983" s="24"/>
      <c r="AV983" s="24"/>
      <c r="AW983" s="24"/>
      <c r="AX983" s="24"/>
      <c r="AY983" s="24"/>
      <c r="AZ983" s="24"/>
    </row>
    <row r="984" ht="15.75" customHeight="1">
      <c r="A984" s="70"/>
      <c r="B984" s="71"/>
      <c r="C984" s="70"/>
      <c r="D984" s="72"/>
      <c r="E984" s="73"/>
      <c r="F984" s="73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  <c r="AA984" s="24"/>
      <c r="AB984" s="24"/>
      <c r="AC984" s="24"/>
      <c r="AD984" s="24"/>
      <c r="AE984" s="24"/>
      <c r="AF984" s="24"/>
      <c r="AG984" s="24"/>
      <c r="AH984" s="24"/>
      <c r="AI984" s="24"/>
      <c r="AJ984" s="24"/>
      <c r="AK984" s="24"/>
      <c r="AL984" s="24"/>
      <c r="AM984" s="24"/>
      <c r="AN984" s="24"/>
      <c r="AO984" s="24"/>
      <c r="AP984" s="24"/>
      <c r="AQ984" s="24"/>
      <c r="AR984" s="24"/>
      <c r="AS984" s="24"/>
      <c r="AT984" s="24"/>
      <c r="AU984" s="24"/>
      <c r="AV984" s="24"/>
      <c r="AW984" s="24"/>
      <c r="AX984" s="24"/>
      <c r="AY984" s="24"/>
      <c r="AZ984" s="24"/>
    </row>
    <row r="985" ht="15.75" customHeight="1">
      <c r="A985" s="70"/>
      <c r="B985" s="71"/>
      <c r="C985" s="70"/>
      <c r="D985" s="72"/>
      <c r="E985" s="73"/>
      <c r="F985" s="73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  <c r="AA985" s="24"/>
      <c r="AB985" s="24"/>
      <c r="AC985" s="24"/>
      <c r="AD985" s="24"/>
      <c r="AE985" s="24"/>
      <c r="AF985" s="24"/>
      <c r="AG985" s="24"/>
      <c r="AH985" s="24"/>
      <c r="AI985" s="24"/>
      <c r="AJ985" s="24"/>
      <c r="AK985" s="24"/>
      <c r="AL985" s="24"/>
      <c r="AM985" s="24"/>
      <c r="AN985" s="24"/>
      <c r="AO985" s="24"/>
      <c r="AP985" s="24"/>
      <c r="AQ985" s="24"/>
      <c r="AR985" s="24"/>
      <c r="AS985" s="24"/>
      <c r="AT985" s="24"/>
      <c r="AU985" s="24"/>
      <c r="AV985" s="24"/>
      <c r="AW985" s="24"/>
      <c r="AX985" s="24"/>
      <c r="AY985" s="24"/>
      <c r="AZ985" s="24"/>
    </row>
    <row r="986" ht="15.75" customHeight="1">
      <c r="A986" s="70"/>
      <c r="B986" s="71"/>
      <c r="C986" s="70"/>
      <c r="D986" s="72"/>
      <c r="E986" s="73"/>
      <c r="F986" s="73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  <c r="AA986" s="24"/>
      <c r="AB986" s="24"/>
      <c r="AC986" s="24"/>
      <c r="AD986" s="24"/>
      <c r="AE986" s="24"/>
      <c r="AF986" s="24"/>
      <c r="AG986" s="24"/>
      <c r="AH986" s="24"/>
      <c r="AI986" s="24"/>
      <c r="AJ986" s="24"/>
      <c r="AK986" s="24"/>
      <c r="AL986" s="24"/>
      <c r="AM986" s="24"/>
      <c r="AN986" s="24"/>
      <c r="AO986" s="24"/>
      <c r="AP986" s="24"/>
      <c r="AQ986" s="24"/>
      <c r="AR986" s="24"/>
      <c r="AS986" s="24"/>
      <c r="AT986" s="24"/>
      <c r="AU986" s="24"/>
      <c r="AV986" s="24"/>
      <c r="AW986" s="24"/>
      <c r="AX986" s="24"/>
      <c r="AY986" s="24"/>
      <c r="AZ986" s="24"/>
    </row>
    <row r="987" ht="15.75" customHeight="1">
      <c r="A987" s="70"/>
      <c r="B987" s="71"/>
      <c r="C987" s="70"/>
      <c r="D987" s="72"/>
      <c r="E987" s="73"/>
      <c r="F987" s="73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  <c r="AB987" s="24"/>
      <c r="AC987" s="24"/>
      <c r="AD987" s="24"/>
      <c r="AE987" s="24"/>
      <c r="AF987" s="24"/>
      <c r="AG987" s="24"/>
      <c r="AH987" s="24"/>
      <c r="AI987" s="24"/>
      <c r="AJ987" s="24"/>
      <c r="AK987" s="24"/>
      <c r="AL987" s="24"/>
      <c r="AM987" s="24"/>
      <c r="AN987" s="24"/>
      <c r="AO987" s="24"/>
      <c r="AP987" s="24"/>
      <c r="AQ987" s="24"/>
      <c r="AR987" s="24"/>
      <c r="AS987" s="24"/>
      <c r="AT987" s="24"/>
      <c r="AU987" s="24"/>
      <c r="AV987" s="24"/>
      <c r="AW987" s="24"/>
      <c r="AX987" s="24"/>
      <c r="AY987" s="24"/>
      <c r="AZ987" s="24"/>
    </row>
    <row r="988" ht="15.75" customHeight="1">
      <c r="A988" s="70"/>
      <c r="B988" s="71"/>
      <c r="C988" s="70"/>
      <c r="D988" s="72"/>
      <c r="E988" s="73"/>
      <c r="F988" s="73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  <c r="AA988" s="24"/>
      <c r="AB988" s="24"/>
      <c r="AC988" s="24"/>
      <c r="AD988" s="24"/>
      <c r="AE988" s="24"/>
      <c r="AF988" s="24"/>
      <c r="AG988" s="24"/>
      <c r="AH988" s="24"/>
      <c r="AI988" s="24"/>
      <c r="AJ988" s="24"/>
      <c r="AK988" s="24"/>
      <c r="AL988" s="24"/>
      <c r="AM988" s="24"/>
      <c r="AN988" s="24"/>
      <c r="AO988" s="24"/>
      <c r="AP988" s="24"/>
      <c r="AQ988" s="24"/>
      <c r="AR988" s="24"/>
      <c r="AS988" s="24"/>
      <c r="AT988" s="24"/>
      <c r="AU988" s="24"/>
      <c r="AV988" s="24"/>
      <c r="AW988" s="24"/>
      <c r="AX988" s="24"/>
      <c r="AY988" s="24"/>
      <c r="AZ988" s="24"/>
    </row>
    <row r="989" ht="15.75" customHeight="1">
      <c r="A989" s="70"/>
      <c r="B989" s="71"/>
      <c r="C989" s="70"/>
      <c r="D989" s="72"/>
      <c r="E989" s="73"/>
      <c r="F989" s="73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  <c r="AA989" s="24"/>
      <c r="AB989" s="24"/>
      <c r="AC989" s="24"/>
      <c r="AD989" s="24"/>
      <c r="AE989" s="24"/>
      <c r="AF989" s="24"/>
      <c r="AG989" s="24"/>
      <c r="AH989" s="24"/>
      <c r="AI989" s="24"/>
      <c r="AJ989" s="24"/>
      <c r="AK989" s="24"/>
      <c r="AL989" s="24"/>
      <c r="AM989" s="24"/>
      <c r="AN989" s="24"/>
      <c r="AO989" s="24"/>
      <c r="AP989" s="24"/>
      <c r="AQ989" s="24"/>
      <c r="AR989" s="24"/>
      <c r="AS989" s="24"/>
      <c r="AT989" s="24"/>
      <c r="AU989" s="24"/>
      <c r="AV989" s="24"/>
      <c r="AW989" s="24"/>
      <c r="AX989" s="24"/>
      <c r="AY989" s="24"/>
      <c r="AZ989" s="24"/>
    </row>
    <row r="990" ht="15.75" customHeight="1">
      <c r="A990" s="70"/>
      <c r="B990" s="71"/>
      <c r="C990" s="70"/>
      <c r="D990" s="72"/>
      <c r="E990" s="73"/>
      <c r="F990" s="73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  <c r="AA990" s="24"/>
      <c r="AB990" s="24"/>
      <c r="AC990" s="24"/>
      <c r="AD990" s="24"/>
      <c r="AE990" s="24"/>
      <c r="AF990" s="24"/>
      <c r="AG990" s="24"/>
      <c r="AH990" s="24"/>
      <c r="AI990" s="24"/>
      <c r="AJ990" s="24"/>
      <c r="AK990" s="24"/>
      <c r="AL990" s="24"/>
      <c r="AM990" s="24"/>
      <c r="AN990" s="24"/>
      <c r="AO990" s="24"/>
      <c r="AP990" s="24"/>
      <c r="AQ990" s="24"/>
      <c r="AR990" s="24"/>
      <c r="AS990" s="24"/>
      <c r="AT990" s="24"/>
      <c r="AU990" s="24"/>
      <c r="AV990" s="24"/>
      <c r="AW990" s="24"/>
      <c r="AX990" s="24"/>
      <c r="AY990" s="24"/>
      <c r="AZ990" s="24"/>
    </row>
    <row r="991" ht="15.75" customHeight="1">
      <c r="A991" s="70"/>
      <c r="B991" s="71"/>
      <c r="C991" s="70"/>
      <c r="D991" s="72"/>
      <c r="E991" s="73"/>
      <c r="F991" s="73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  <c r="AA991" s="24"/>
      <c r="AB991" s="24"/>
      <c r="AC991" s="24"/>
      <c r="AD991" s="24"/>
      <c r="AE991" s="24"/>
      <c r="AF991" s="24"/>
      <c r="AG991" s="24"/>
      <c r="AH991" s="24"/>
      <c r="AI991" s="24"/>
      <c r="AJ991" s="24"/>
      <c r="AK991" s="24"/>
      <c r="AL991" s="24"/>
      <c r="AM991" s="24"/>
      <c r="AN991" s="24"/>
      <c r="AO991" s="24"/>
      <c r="AP991" s="24"/>
      <c r="AQ991" s="24"/>
      <c r="AR991" s="24"/>
      <c r="AS991" s="24"/>
      <c r="AT991" s="24"/>
      <c r="AU991" s="24"/>
      <c r="AV991" s="24"/>
      <c r="AW991" s="24"/>
      <c r="AX991" s="24"/>
      <c r="AY991" s="24"/>
      <c r="AZ991" s="24"/>
    </row>
    <row r="992" ht="15.75" customHeight="1">
      <c r="A992" s="70"/>
      <c r="B992" s="71"/>
      <c r="C992" s="70"/>
      <c r="D992" s="72"/>
      <c r="E992" s="73"/>
      <c r="F992" s="73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  <c r="AA992" s="24"/>
      <c r="AB992" s="24"/>
      <c r="AC992" s="24"/>
      <c r="AD992" s="24"/>
      <c r="AE992" s="24"/>
      <c r="AF992" s="24"/>
      <c r="AG992" s="24"/>
      <c r="AH992" s="24"/>
      <c r="AI992" s="24"/>
      <c r="AJ992" s="24"/>
      <c r="AK992" s="24"/>
      <c r="AL992" s="24"/>
      <c r="AM992" s="24"/>
      <c r="AN992" s="24"/>
      <c r="AO992" s="24"/>
      <c r="AP992" s="24"/>
      <c r="AQ992" s="24"/>
      <c r="AR992" s="24"/>
      <c r="AS992" s="24"/>
      <c r="AT992" s="24"/>
      <c r="AU992" s="24"/>
      <c r="AV992" s="24"/>
      <c r="AW992" s="24"/>
      <c r="AX992" s="24"/>
      <c r="AY992" s="24"/>
      <c r="AZ992" s="24"/>
    </row>
    <row r="993" ht="15.75" customHeight="1">
      <c r="A993" s="70"/>
      <c r="B993" s="71"/>
      <c r="C993" s="70"/>
      <c r="D993" s="72"/>
      <c r="E993" s="73"/>
      <c r="F993" s="73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  <c r="AA993" s="24"/>
      <c r="AB993" s="24"/>
      <c r="AC993" s="24"/>
      <c r="AD993" s="24"/>
      <c r="AE993" s="24"/>
      <c r="AF993" s="24"/>
      <c r="AG993" s="24"/>
      <c r="AH993" s="24"/>
      <c r="AI993" s="24"/>
      <c r="AJ993" s="24"/>
      <c r="AK993" s="24"/>
      <c r="AL993" s="24"/>
      <c r="AM993" s="24"/>
      <c r="AN993" s="24"/>
      <c r="AO993" s="24"/>
      <c r="AP993" s="24"/>
      <c r="AQ993" s="24"/>
      <c r="AR993" s="24"/>
      <c r="AS993" s="24"/>
      <c r="AT993" s="24"/>
      <c r="AU993" s="24"/>
      <c r="AV993" s="24"/>
      <c r="AW993" s="24"/>
      <c r="AX993" s="24"/>
      <c r="AY993" s="24"/>
      <c r="AZ993" s="24"/>
    </row>
    <row r="994" ht="15.75" customHeight="1">
      <c r="A994" s="70"/>
      <c r="B994" s="71"/>
      <c r="C994" s="70"/>
      <c r="D994" s="72"/>
      <c r="E994" s="73"/>
      <c r="F994" s="73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  <c r="AA994" s="24"/>
      <c r="AB994" s="24"/>
      <c r="AC994" s="24"/>
      <c r="AD994" s="24"/>
      <c r="AE994" s="24"/>
      <c r="AF994" s="24"/>
      <c r="AG994" s="24"/>
      <c r="AH994" s="24"/>
      <c r="AI994" s="24"/>
      <c r="AJ994" s="24"/>
      <c r="AK994" s="24"/>
      <c r="AL994" s="24"/>
      <c r="AM994" s="24"/>
      <c r="AN994" s="24"/>
      <c r="AO994" s="24"/>
      <c r="AP994" s="24"/>
      <c r="AQ994" s="24"/>
      <c r="AR994" s="24"/>
      <c r="AS994" s="24"/>
      <c r="AT994" s="24"/>
      <c r="AU994" s="24"/>
      <c r="AV994" s="24"/>
      <c r="AW994" s="24"/>
      <c r="AX994" s="24"/>
      <c r="AY994" s="24"/>
      <c r="AZ994" s="24"/>
    </row>
    <row r="995" ht="15.75" customHeight="1">
      <c r="A995" s="70"/>
      <c r="B995" s="71"/>
      <c r="C995" s="70"/>
      <c r="D995" s="72"/>
      <c r="E995" s="73"/>
      <c r="F995" s="73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  <c r="AA995" s="24"/>
      <c r="AB995" s="24"/>
      <c r="AC995" s="24"/>
      <c r="AD995" s="24"/>
      <c r="AE995" s="24"/>
      <c r="AF995" s="24"/>
      <c r="AG995" s="24"/>
      <c r="AH995" s="24"/>
      <c r="AI995" s="24"/>
      <c r="AJ995" s="24"/>
      <c r="AK995" s="24"/>
      <c r="AL995" s="24"/>
      <c r="AM995" s="24"/>
      <c r="AN995" s="24"/>
      <c r="AO995" s="24"/>
      <c r="AP995" s="24"/>
      <c r="AQ995" s="24"/>
      <c r="AR995" s="24"/>
      <c r="AS995" s="24"/>
      <c r="AT995" s="24"/>
      <c r="AU995" s="24"/>
      <c r="AV995" s="24"/>
      <c r="AW995" s="24"/>
      <c r="AX995" s="24"/>
      <c r="AY995" s="24"/>
      <c r="AZ995" s="24"/>
    </row>
    <row r="996" ht="15.75" customHeight="1">
      <c r="A996" s="70"/>
      <c r="B996" s="71"/>
      <c r="C996" s="70"/>
      <c r="D996" s="72"/>
      <c r="E996" s="73"/>
      <c r="F996" s="73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  <c r="AA996" s="24"/>
      <c r="AB996" s="24"/>
      <c r="AC996" s="24"/>
      <c r="AD996" s="24"/>
      <c r="AE996" s="24"/>
      <c r="AF996" s="24"/>
      <c r="AG996" s="24"/>
      <c r="AH996" s="24"/>
      <c r="AI996" s="24"/>
      <c r="AJ996" s="24"/>
      <c r="AK996" s="24"/>
      <c r="AL996" s="24"/>
      <c r="AM996" s="24"/>
      <c r="AN996" s="24"/>
      <c r="AO996" s="24"/>
      <c r="AP996" s="24"/>
      <c r="AQ996" s="24"/>
      <c r="AR996" s="24"/>
      <c r="AS996" s="24"/>
      <c r="AT996" s="24"/>
      <c r="AU996" s="24"/>
      <c r="AV996" s="24"/>
      <c r="AW996" s="24"/>
      <c r="AX996" s="24"/>
      <c r="AY996" s="24"/>
      <c r="AZ996" s="24"/>
    </row>
    <row r="997" ht="15.75" customHeight="1">
      <c r="A997" s="70"/>
      <c r="B997" s="71"/>
      <c r="C997" s="70"/>
      <c r="D997" s="72"/>
      <c r="E997" s="73"/>
      <c r="F997" s="73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  <c r="AA997" s="24"/>
      <c r="AB997" s="24"/>
      <c r="AC997" s="24"/>
      <c r="AD997" s="24"/>
      <c r="AE997" s="24"/>
      <c r="AF997" s="24"/>
      <c r="AG997" s="24"/>
      <c r="AH997" s="24"/>
      <c r="AI997" s="24"/>
      <c r="AJ997" s="24"/>
      <c r="AK997" s="24"/>
      <c r="AL997" s="24"/>
      <c r="AM997" s="24"/>
      <c r="AN997" s="24"/>
      <c r="AO997" s="24"/>
      <c r="AP997" s="24"/>
      <c r="AQ997" s="24"/>
      <c r="AR997" s="24"/>
      <c r="AS997" s="24"/>
      <c r="AT997" s="24"/>
      <c r="AU997" s="24"/>
      <c r="AV997" s="24"/>
      <c r="AW997" s="24"/>
      <c r="AX997" s="24"/>
      <c r="AY997" s="24"/>
      <c r="AZ997" s="24"/>
    </row>
    <row r="998" ht="15.75" customHeight="1">
      <c r="A998" s="70"/>
      <c r="B998" s="71"/>
      <c r="C998" s="70"/>
      <c r="D998" s="72"/>
      <c r="E998" s="73"/>
      <c r="F998" s="73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  <c r="AA998" s="24"/>
      <c r="AB998" s="24"/>
      <c r="AC998" s="24"/>
      <c r="AD998" s="24"/>
      <c r="AE998" s="24"/>
      <c r="AF998" s="24"/>
      <c r="AG998" s="24"/>
      <c r="AH998" s="24"/>
      <c r="AI998" s="24"/>
      <c r="AJ998" s="24"/>
      <c r="AK998" s="24"/>
      <c r="AL998" s="24"/>
      <c r="AM998" s="24"/>
      <c r="AN998" s="24"/>
      <c r="AO998" s="24"/>
      <c r="AP998" s="24"/>
      <c r="AQ998" s="24"/>
      <c r="AR998" s="24"/>
      <c r="AS998" s="24"/>
      <c r="AT998" s="24"/>
      <c r="AU998" s="24"/>
      <c r="AV998" s="24"/>
      <c r="AW998" s="24"/>
      <c r="AX998" s="24"/>
      <c r="AY998" s="24"/>
      <c r="AZ998" s="24"/>
    </row>
    <row r="999" ht="15.75" customHeight="1">
      <c r="A999" s="70"/>
      <c r="B999" s="71"/>
      <c r="C999" s="70"/>
      <c r="D999" s="72"/>
      <c r="E999" s="73"/>
      <c r="F999" s="73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  <c r="AA999" s="24"/>
      <c r="AB999" s="24"/>
      <c r="AC999" s="24"/>
      <c r="AD999" s="24"/>
      <c r="AE999" s="24"/>
      <c r="AF999" s="24"/>
      <c r="AG999" s="24"/>
      <c r="AH999" s="24"/>
      <c r="AI999" s="24"/>
      <c r="AJ999" s="24"/>
      <c r="AK999" s="24"/>
      <c r="AL999" s="24"/>
      <c r="AM999" s="24"/>
      <c r="AN999" s="24"/>
      <c r="AO999" s="24"/>
      <c r="AP999" s="24"/>
      <c r="AQ999" s="24"/>
      <c r="AR999" s="24"/>
      <c r="AS999" s="24"/>
      <c r="AT999" s="24"/>
      <c r="AU999" s="24"/>
      <c r="AV999" s="24"/>
      <c r="AW999" s="24"/>
      <c r="AX999" s="24"/>
      <c r="AY999" s="24"/>
      <c r="AZ999" s="24"/>
    </row>
    <row r="1000" ht="15.75" customHeight="1">
      <c r="A1000" s="70"/>
      <c r="B1000" s="71"/>
      <c r="C1000" s="70"/>
      <c r="D1000" s="72"/>
      <c r="E1000" s="73"/>
      <c r="F1000" s="73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  <c r="AA1000" s="24"/>
      <c r="AB1000" s="24"/>
      <c r="AC1000" s="24"/>
      <c r="AD1000" s="24"/>
      <c r="AE1000" s="24"/>
      <c r="AF1000" s="24"/>
      <c r="AG1000" s="24"/>
      <c r="AH1000" s="24"/>
      <c r="AI1000" s="24"/>
      <c r="AJ1000" s="24"/>
      <c r="AK1000" s="24"/>
      <c r="AL1000" s="24"/>
      <c r="AM1000" s="24"/>
      <c r="AN1000" s="24"/>
      <c r="AO1000" s="24"/>
      <c r="AP1000" s="24"/>
      <c r="AQ1000" s="24"/>
      <c r="AR1000" s="24"/>
      <c r="AS1000" s="24"/>
      <c r="AT1000" s="24"/>
      <c r="AU1000" s="24"/>
      <c r="AV1000" s="24"/>
      <c r="AW1000" s="24"/>
      <c r="AX1000" s="24"/>
      <c r="AY1000" s="24"/>
      <c r="AZ1000" s="24"/>
    </row>
    <row r="1001" ht="15.75" customHeight="1">
      <c r="A1001" s="70"/>
      <c r="B1001" s="71"/>
      <c r="C1001" s="70"/>
      <c r="D1001" s="72"/>
      <c r="E1001" s="73"/>
      <c r="F1001" s="73"/>
      <c r="G1001" s="24"/>
      <c r="H1001" s="24"/>
      <c r="I1001" s="24"/>
      <c r="J1001" s="24"/>
      <c r="K1001" s="24"/>
      <c r="L1001" s="24"/>
      <c r="M1001" s="24"/>
      <c r="N1001" s="24"/>
      <c r="O1001" s="24"/>
      <c r="P1001" s="24"/>
      <c r="Q1001" s="24"/>
      <c r="R1001" s="24"/>
      <c r="S1001" s="24"/>
      <c r="T1001" s="24"/>
      <c r="U1001" s="24"/>
      <c r="V1001" s="24"/>
      <c r="W1001" s="24"/>
      <c r="X1001" s="24"/>
      <c r="Y1001" s="24"/>
      <c r="Z1001" s="24"/>
      <c r="AA1001" s="24"/>
      <c r="AB1001" s="24"/>
      <c r="AC1001" s="24"/>
      <c r="AD1001" s="24"/>
      <c r="AE1001" s="24"/>
      <c r="AF1001" s="24"/>
      <c r="AG1001" s="24"/>
      <c r="AH1001" s="24"/>
      <c r="AI1001" s="24"/>
      <c r="AJ1001" s="24"/>
      <c r="AK1001" s="24"/>
      <c r="AL1001" s="24"/>
      <c r="AM1001" s="24"/>
      <c r="AN1001" s="24"/>
      <c r="AO1001" s="24"/>
      <c r="AP1001" s="24"/>
      <c r="AQ1001" s="24"/>
      <c r="AR1001" s="24"/>
      <c r="AS1001" s="24"/>
      <c r="AT1001" s="24"/>
      <c r="AU1001" s="24"/>
      <c r="AV1001" s="24"/>
      <c r="AW1001" s="24"/>
      <c r="AX1001" s="24"/>
      <c r="AY1001" s="24"/>
      <c r="AZ1001" s="24"/>
    </row>
    <row r="1002" ht="15.75" customHeight="1">
      <c r="A1002" s="70"/>
      <c r="B1002" s="71"/>
      <c r="C1002" s="70"/>
      <c r="D1002" s="72"/>
      <c r="E1002" s="73"/>
      <c r="F1002" s="73"/>
      <c r="G1002" s="24"/>
      <c r="H1002" s="24"/>
      <c r="I1002" s="24"/>
      <c r="J1002" s="24"/>
      <c r="K1002" s="24"/>
      <c r="L1002" s="24"/>
      <c r="M1002" s="24"/>
      <c r="N1002" s="24"/>
      <c r="O1002" s="24"/>
      <c r="P1002" s="24"/>
      <c r="Q1002" s="24"/>
      <c r="R1002" s="24"/>
      <c r="S1002" s="24"/>
      <c r="T1002" s="24"/>
      <c r="U1002" s="24"/>
      <c r="V1002" s="24"/>
      <c r="W1002" s="24"/>
      <c r="X1002" s="24"/>
      <c r="Y1002" s="24"/>
      <c r="Z1002" s="24"/>
      <c r="AA1002" s="24"/>
      <c r="AB1002" s="24"/>
      <c r="AC1002" s="24"/>
      <c r="AD1002" s="24"/>
      <c r="AE1002" s="24"/>
      <c r="AF1002" s="24"/>
      <c r="AG1002" s="24"/>
      <c r="AH1002" s="24"/>
      <c r="AI1002" s="24"/>
      <c r="AJ1002" s="24"/>
      <c r="AK1002" s="24"/>
      <c r="AL1002" s="24"/>
      <c r="AM1002" s="24"/>
      <c r="AN1002" s="24"/>
      <c r="AO1002" s="24"/>
      <c r="AP1002" s="24"/>
      <c r="AQ1002" s="24"/>
      <c r="AR1002" s="24"/>
      <c r="AS1002" s="24"/>
      <c r="AT1002" s="24"/>
      <c r="AU1002" s="24"/>
      <c r="AV1002" s="24"/>
      <c r="AW1002" s="24"/>
      <c r="AX1002" s="24"/>
      <c r="AY1002" s="24"/>
      <c r="AZ1002" s="24"/>
    </row>
    <row r="1003" ht="15.75" customHeight="1">
      <c r="A1003" s="70"/>
      <c r="B1003" s="71"/>
      <c r="C1003" s="70"/>
      <c r="D1003" s="72"/>
      <c r="E1003" s="73"/>
      <c r="F1003" s="73"/>
      <c r="G1003" s="24"/>
      <c r="H1003" s="24"/>
      <c r="I1003" s="24"/>
      <c r="J1003" s="24"/>
      <c r="K1003" s="24"/>
      <c r="L1003" s="24"/>
      <c r="M1003" s="24"/>
      <c r="N1003" s="24"/>
      <c r="O1003" s="24"/>
      <c r="P1003" s="24"/>
      <c r="Q1003" s="24"/>
      <c r="R1003" s="24"/>
      <c r="S1003" s="24"/>
      <c r="T1003" s="24"/>
      <c r="U1003" s="24"/>
      <c r="V1003" s="24"/>
      <c r="W1003" s="24"/>
      <c r="X1003" s="24"/>
      <c r="Y1003" s="24"/>
      <c r="Z1003" s="24"/>
      <c r="AA1003" s="24"/>
      <c r="AB1003" s="24"/>
      <c r="AC1003" s="24"/>
      <c r="AD1003" s="24"/>
      <c r="AE1003" s="24"/>
      <c r="AF1003" s="24"/>
      <c r="AG1003" s="24"/>
      <c r="AH1003" s="24"/>
      <c r="AI1003" s="24"/>
      <c r="AJ1003" s="24"/>
      <c r="AK1003" s="24"/>
      <c r="AL1003" s="24"/>
      <c r="AM1003" s="24"/>
      <c r="AN1003" s="24"/>
      <c r="AO1003" s="24"/>
      <c r="AP1003" s="24"/>
      <c r="AQ1003" s="24"/>
      <c r="AR1003" s="24"/>
      <c r="AS1003" s="24"/>
      <c r="AT1003" s="24"/>
      <c r="AU1003" s="24"/>
      <c r="AV1003" s="24"/>
      <c r="AW1003" s="24"/>
      <c r="AX1003" s="24"/>
      <c r="AY1003" s="24"/>
      <c r="AZ1003" s="24"/>
    </row>
    <row r="1004" ht="15.75" customHeight="1">
      <c r="A1004" s="70"/>
      <c r="B1004" s="71"/>
      <c r="C1004" s="70"/>
      <c r="D1004" s="72"/>
      <c r="E1004" s="73"/>
      <c r="F1004" s="73"/>
      <c r="G1004" s="24"/>
      <c r="H1004" s="24"/>
      <c r="I1004" s="24"/>
      <c r="J1004" s="24"/>
      <c r="K1004" s="24"/>
      <c r="L1004" s="24"/>
      <c r="M1004" s="24"/>
      <c r="N1004" s="24"/>
      <c r="O1004" s="24"/>
      <c r="P1004" s="24"/>
      <c r="Q1004" s="24"/>
      <c r="R1004" s="24"/>
      <c r="S1004" s="24"/>
      <c r="T1004" s="24"/>
      <c r="U1004" s="24"/>
      <c r="V1004" s="24"/>
      <c r="W1004" s="24"/>
      <c r="X1004" s="24"/>
      <c r="Y1004" s="24"/>
      <c r="Z1004" s="24"/>
      <c r="AA1004" s="24"/>
      <c r="AB1004" s="24"/>
      <c r="AC1004" s="24"/>
      <c r="AD1004" s="24"/>
      <c r="AE1004" s="24"/>
      <c r="AF1004" s="24"/>
      <c r="AG1004" s="24"/>
      <c r="AH1004" s="24"/>
      <c r="AI1004" s="24"/>
      <c r="AJ1004" s="24"/>
      <c r="AK1004" s="24"/>
      <c r="AL1004" s="24"/>
      <c r="AM1004" s="24"/>
      <c r="AN1004" s="24"/>
      <c r="AO1004" s="24"/>
      <c r="AP1004" s="24"/>
      <c r="AQ1004" s="24"/>
      <c r="AR1004" s="24"/>
      <c r="AS1004" s="24"/>
      <c r="AT1004" s="24"/>
      <c r="AU1004" s="24"/>
      <c r="AV1004" s="24"/>
      <c r="AW1004" s="24"/>
      <c r="AX1004" s="24"/>
      <c r="AY1004" s="24"/>
      <c r="AZ1004" s="24"/>
    </row>
    <row r="1005" ht="15.75" customHeight="1">
      <c r="A1005" s="70"/>
      <c r="B1005" s="71"/>
      <c r="C1005" s="70"/>
      <c r="D1005" s="72"/>
      <c r="E1005" s="73"/>
      <c r="F1005" s="73"/>
      <c r="G1005" s="24"/>
      <c r="H1005" s="24"/>
      <c r="I1005" s="24"/>
      <c r="J1005" s="24"/>
      <c r="K1005" s="24"/>
      <c r="L1005" s="24"/>
      <c r="M1005" s="24"/>
      <c r="N1005" s="24"/>
      <c r="O1005" s="24"/>
      <c r="P1005" s="24"/>
      <c r="Q1005" s="24"/>
      <c r="R1005" s="24"/>
      <c r="S1005" s="24"/>
      <c r="T1005" s="24"/>
      <c r="U1005" s="24"/>
      <c r="V1005" s="24"/>
      <c r="W1005" s="24"/>
      <c r="X1005" s="24"/>
      <c r="Y1005" s="24"/>
      <c r="Z1005" s="24"/>
      <c r="AA1005" s="24"/>
      <c r="AB1005" s="24"/>
      <c r="AC1005" s="24"/>
      <c r="AD1005" s="24"/>
      <c r="AE1005" s="24"/>
      <c r="AF1005" s="24"/>
      <c r="AG1005" s="24"/>
      <c r="AH1005" s="24"/>
      <c r="AI1005" s="24"/>
      <c r="AJ1005" s="24"/>
      <c r="AK1005" s="24"/>
      <c r="AL1005" s="24"/>
      <c r="AM1005" s="24"/>
      <c r="AN1005" s="24"/>
      <c r="AO1005" s="24"/>
      <c r="AP1005" s="24"/>
      <c r="AQ1005" s="24"/>
      <c r="AR1005" s="24"/>
      <c r="AS1005" s="24"/>
      <c r="AT1005" s="24"/>
      <c r="AU1005" s="24"/>
      <c r="AV1005" s="24"/>
      <c r="AW1005" s="24"/>
      <c r="AX1005" s="24"/>
      <c r="AY1005" s="24"/>
      <c r="AZ1005" s="24"/>
    </row>
    <row r="1006" ht="15.75" customHeight="1">
      <c r="A1006" s="70"/>
      <c r="B1006" s="71"/>
      <c r="C1006" s="70"/>
      <c r="D1006" s="72"/>
      <c r="E1006" s="73"/>
      <c r="F1006" s="73"/>
      <c r="G1006" s="24"/>
      <c r="H1006" s="24"/>
      <c r="I1006" s="24"/>
      <c r="J1006" s="24"/>
      <c r="K1006" s="24"/>
      <c r="L1006" s="24"/>
      <c r="M1006" s="24"/>
      <c r="N1006" s="24"/>
      <c r="O1006" s="24"/>
      <c r="P1006" s="24"/>
      <c r="Q1006" s="24"/>
      <c r="R1006" s="24"/>
      <c r="S1006" s="24"/>
      <c r="T1006" s="24"/>
      <c r="U1006" s="24"/>
      <c r="V1006" s="24"/>
      <c r="W1006" s="24"/>
      <c r="X1006" s="24"/>
      <c r="Y1006" s="24"/>
      <c r="Z1006" s="24"/>
      <c r="AA1006" s="24"/>
      <c r="AB1006" s="24"/>
      <c r="AC1006" s="24"/>
      <c r="AD1006" s="24"/>
      <c r="AE1006" s="24"/>
      <c r="AF1006" s="24"/>
      <c r="AG1006" s="24"/>
      <c r="AH1006" s="24"/>
      <c r="AI1006" s="24"/>
      <c r="AJ1006" s="24"/>
      <c r="AK1006" s="24"/>
      <c r="AL1006" s="24"/>
      <c r="AM1006" s="24"/>
      <c r="AN1006" s="24"/>
      <c r="AO1006" s="24"/>
      <c r="AP1006" s="24"/>
      <c r="AQ1006" s="24"/>
      <c r="AR1006" s="24"/>
      <c r="AS1006" s="24"/>
      <c r="AT1006" s="24"/>
      <c r="AU1006" s="24"/>
      <c r="AV1006" s="24"/>
      <c r="AW1006" s="24"/>
      <c r="AX1006" s="24"/>
      <c r="AY1006" s="24"/>
      <c r="AZ1006" s="24"/>
    </row>
    <row r="1007" ht="15.75" customHeight="1">
      <c r="A1007" s="70"/>
      <c r="B1007" s="71"/>
      <c r="C1007" s="70"/>
      <c r="D1007" s="72"/>
      <c r="E1007" s="73"/>
      <c r="F1007" s="73"/>
      <c r="G1007" s="24"/>
      <c r="H1007" s="24"/>
      <c r="I1007" s="24"/>
      <c r="J1007" s="24"/>
      <c r="K1007" s="24"/>
      <c r="L1007" s="24"/>
      <c r="M1007" s="24"/>
      <c r="N1007" s="24"/>
      <c r="O1007" s="24"/>
      <c r="P1007" s="24"/>
      <c r="Q1007" s="24"/>
      <c r="R1007" s="24"/>
      <c r="S1007" s="24"/>
      <c r="T1007" s="24"/>
      <c r="U1007" s="24"/>
      <c r="V1007" s="24"/>
      <c r="W1007" s="24"/>
      <c r="X1007" s="24"/>
      <c r="Y1007" s="24"/>
      <c r="Z1007" s="24"/>
      <c r="AA1007" s="24"/>
      <c r="AB1007" s="24"/>
      <c r="AC1007" s="24"/>
      <c r="AD1007" s="24"/>
      <c r="AE1007" s="24"/>
      <c r="AF1007" s="24"/>
      <c r="AG1007" s="24"/>
      <c r="AH1007" s="24"/>
      <c r="AI1007" s="24"/>
      <c r="AJ1007" s="24"/>
      <c r="AK1007" s="24"/>
      <c r="AL1007" s="24"/>
      <c r="AM1007" s="24"/>
      <c r="AN1007" s="24"/>
      <c r="AO1007" s="24"/>
      <c r="AP1007" s="24"/>
      <c r="AQ1007" s="24"/>
      <c r="AR1007" s="24"/>
      <c r="AS1007" s="24"/>
      <c r="AT1007" s="24"/>
      <c r="AU1007" s="24"/>
      <c r="AV1007" s="24"/>
      <c r="AW1007" s="24"/>
      <c r="AX1007" s="24"/>
      <c r="AY1007" s="24"/>
      <c r="AZ1007" s="24"/>
    </row>
    <row r="1008" ht="15.75" customHeight="1">
      <c r="A1008" s="70"/>
      <c r="B1008" s="71"/>
      <c r="C1008" s="70"/>
      <c r="D1008" s="72"/>
      <c r="E1008" s="73"/>
      <c r="F1008" s="73"/>
      <c r="G1008" s="24"/>
      <c r="H1008" s="24"/>
      <c r="I1008" s="24"/>
      <c r="J1008" s="24"/>
      <c r="K1008" s="24"/>
      <c r="L1008" s="24"/>
      <c r="M1008" s="24"/>
      <c r="N1008" s="24"/>
      <c r="O1008" s="24"/>
      <c r="P1008" s="24"/>
      <c r="Q1008" s="24"/>
      <c r="R1008" s="24"/>
      <c r="S1008" s="24"/>
      <c r="T1008" s="24"/>
      <c r="U1008" s="24"/>
      <c r="V1008" s="24"/>
      <c r="W1008" s="24"/>
      <c r="X1008" s="24"/>
      <c r="Y1008" s="24"/>
      <c r="Z1008" s="24"/>
      <c r="AA1008" s="24"/>
      <c r="AB1008" s="24"/>
      <c r="AC1008" s="24"/>
      <c r="AD1008" s="24"/>
      <c r="AE1008" s="24"/>
      <c r="AF1008" s="24"/>
      <c r="AG1008" s="24"/>
      <c r="AH1008" s="24"/>
      <c r="AI1008" s="24"/>
      <c r="AJ1008" s="24"/>
      <c r="AK1008" s="24"/>
      <c r="AL1008" s="24"/>
      <c r="AM1008" s="24"/>
      <c r="AN1008" s="24"/>
      <c r="AO1008" s="24"/>
      <c r="AP1008" s="24"/>
      <c r="AQ1008" s="24"/>
      <c r="AR1008" s="24"/>
      <c r="AS1008" s="24"/>
      <c r="AT1008" s="24"/>
      <c r="AU1008" s="24"/>
      <c r="AV1008" s="24"/>
      <c r="AW1008" s="24"/>
      <c r="AX1008" s="24"/>
      <c r="AY1008" s="24"/>
      <c r="AZ1008" s="24"/>
    </row>
    <row r="1009" ht="15.75" customHeight="1">
      <c r="A1009" s="70"/>
      <c r="B1009" s="71"/>
      <c r="C1009" s="70"/>
      <c r="D1009" s="72"/>
      <c r="E1009" s="73"/>
      <c r="F1009" s="73"/>
      <c r="G1009" s="24"/>
      <c r="H1009" s="24"/>
      <c r="I1009" s="24"/>
      <c r="J1009" s="24"/>
      <c r="K1009" s="24"/>
      <c r="L1009" s="24"/>
      <c r="M1009" s="24"/>
      <c r="N1009" s="24"/>
      <c r="O1009" s="24"/>
      <c r="P1009" s="24"/>
      <c r="Q1009" s="24"/>
      <c r="R1009" s="24"/>
      <c r="S1009" s="24"/>
      <c r="T1009" s="24"/>
      <c r="U1009" s="24"/>
      <c r="V1009" s="24"/>
      <c r="W1009" s="24"/>
      <c r="X1009" s="24"/>
      <c r="Y1009" s="24"/>
      <c r="Z1009" s="24"/>
      <c r="AA1009" s="24"/>
      <c r="AB1009" s="24"/>
      <c r="AC1009" s="24"/>
      <c r="AD1009" s="24"/>
      <c r="AE1009" s="24"/>
      <c r="AF1009" s="24"/>
      <c r="AG1009" s="24"/>
      <c r="AH1009" s="24"/>
      <c r="AI1009" s="24"/>
      <c r="AJ1009" s="24"/>
      <c r="AK1009" s="24"/>
      <c r="AL1009" s="24"/>
      <c r="AM1009" s="24"/>
      <c r="AN1009" s="24"/>
      <c r="AO1009" s="24"/>
      <c r="AP1009" s="24"/>
      <c r="AQ1009" s="24"/>
      <c r="AR1009" s="24"/>
      <c r="AS1009" s="24"/>
      <c r="AT1009" s="24"/>
      <c r="AU1009" s="24"/>
      <c r="AV1009" s="24"/>
      <c r="AW1009" s="24"/>
      <c r="AX1009" s="24"/>
      <c r="AY1009" s="24"/>
      <c r="AZ1009" s="24"/>
    </row>
    <row r="1010" ht="15.75" customHeight="1">
      <c r="A1010" s="70"/>
      <c r="B1010" s="71"/>
      <c r="C1010" s="70"/>
      <c r="D1010" s="72"/>
      <c r="E1010" s="73"/>
      <c r="F1010" s="73"/>
      <c r="G1010" s="24"/>
      <c r="H1010" s="24"/>
      <c r="I1010" s="24"/>
      <c r="J1010" s="24"/>
      <c r="K1010" s="24"/>
      <c r="L1010" s="24"/>
      <c r="M1010" s="24"/>
      <c r="N1010" s="24"/>
      <c r="O1010" s="24"/>
      <c r="P1010" s="24"/>
      <c r="Q1010" s="24"/>
      <c r="R1010" s="24"/>
      <c r="S1010" s="24"/>
      <c r="T1010" s="24"/>
      <c r="U1010" s="24"/>
      <c r="V1010" s="24"/>
      <c r="W1010" s="24"/>
      <c r="X1010" s="24"/>
      <c r="Y1010" s="24"/>
      <c r="Z1010" s="24"/>
      <c r="AA1010" s="24"/>
      <c r="AB1010" s="24"/>
      <c r="AC1010" s="24"/>
      <c r="AD1010" s="24"/>
      <c r="AE1010" s="24"/>
      <c r="AF1010" s="24"/>
      <c r="AG1010" s="24"/>
      <c r="AH1010" s="24"/>
      <c r="AI1010" s="24"/>
      <c r="AJ1010" s="24"/>
      <c r="AK1010" s="24"/>
      <c r="AL1010" s="24"/>
      <c r="AM1010" s="24"/>
      <c r="AN1010" s="24"/>
      <c r="AO1010" s="24"/>
      <c r="AP1010" s="24"/>
      <c r="AQ1010" s="24"/>
      <c r="AR1010" s="24"/>
      <c r="AS1010" s="24"/>
      <c r="AT1010" s="24"/>
      <c r="AU1010" s="24"/>
      <c r="AV1010" s="24"/>
      <c r="AW1010" s="24"/>
      <c r="AX1010" s="24"/>
      <c r="AY1010" s="24"/>
      <c r="AZ1010" s="24"/>
    </row>
    <row r="1011" ht="15.75" customHeight="1">
      <c r="A1011" s="70"/>
      <c r="B1011" s="71"/>
      <c r="C1011" s="70"/>
      <c r="D1011" s="72"/>
      <c r="E1011" s="73"/>
      <c r="F1011" s="73"/>
      <c r="G1011" s="24"/>
      <c r="H1011" s="24"/>
      <c r="I1011" s="24"/>
      <c r="J1011" s="24"/>
      <c r="K1011" s="24"/>
      <c r="L1011" s="24"/>
      <c r="M1011" s="24"/>
      <c r="N1011" s="24"/>
      <c r="O1011" s="24"/>
      <c r="P1011" s="24"/>
      <c r="Q1011" s="24"/>
      <c r="R1011" s="24"/>
      <c r="S1011" s="24"/>
      <c r="T1011" s="24"/>
      <c r="U1011" s="24"/>
      <c r="V1011" s="24"/>
      <c r="W1011" s="24"/>
      <c r="X1011" s="24"/>
      <c r="Y1011" s="24"/>
      <c r="Z1011" s="24"/>
      <c r="AA1011" s="24"/>
      <c r="AB1011" s="24"/>
      <c r="AC1011" s="24"/>
      <c r="AD1011" s="24"/>
      <c r="AE1011" s="24"/>
      <c r="AF1011" s="24"/>
      <c r="AG1011" s="24"/>
      <c r="AH1011" s="24"/>
      <c r="AI1011" s="24"/>
      <c r="AJ1011" s="24"/>
      <c r="AK1011" s="24"/>
      <c r="AL1011" s="24"/>
      <c r="AM1011" s="24"/>
      <c r="AN1011" s="24"/>
      <c r="AO1011" s="24"/>
      <c r="AP1011" s="24"/>
      <c r="AQ1011" s="24"/>
      <c r="AR1011" s="24"/>
      <c r="AS1011" s="24"/>
      <c r="AT1011" s="24"/>
      <c r="AU1011" s="24"/>
      <c r="AV1011" s="24"/>
      <c r="AW1011" s="24"/>
      <c r="AX1011" s="24"/>
      <c r="AY1011" s="24"/>
      <c r="AZ1011" s="24"/>
    </row>
    <row r="1012" ht="15.75" customHeight="1">
      <c r="A1012" s="70"/>
      <c r="B1012" s="71"/>
      <c r="C1012" s="70"/>
      <c r="D1012" s="72"/>
      <c r="E1012" s="73"/>
      <c r="F1012" s="73"/>
      <c r="G1012" s="24"/>
      <c r="H1012" s="24"/>
      <c r="I1012" s="24"/>
      <c r="J1012" s="24"/>
      <c r="K1012" s="24"/>
      <c r="L1012" s="24"/>
      <c r="M1012" s="24"/>
      <c r="N1012" s="24"/>
      <c r="O1012" s="24"/>
      <c r="P1012" s="24"/>
      <c r="Q1012" s="24"/>
      <c r="R1012" s="24"/>
      <c r="S1012" s="24"/>
      <c r="T1012" s="24"/>
      <c r="U1012" s="24"/>
      <c r="V1012" s="24"/>
      <c r="W1012" s="24"/>
      <c r="X1012" s="24"/>
      <c r="Y1012" s="24"/>
      <c r="Z1012" s="24"/>
      <c r="AA1012" s="24"/>
      <c r="AB1012" s="24"/>
      <c r="AC1012" s="24"/>
      <c r="AD1012" s="24"/>
      <c r="AE1012" s="24"/>
      <c r="AF1012" s="24"/>
      <c r="AG1012" s="24"/>
      <c r="AH1012" s="24"/>
      <c r="AI1012" s="24"/>
      <c r="AJ1012" s="24"/>
      <c r="AK1012" s="24"/>
      <c r="AL1012" s="24"/>
      <c r="AM1012" s="24"/>
      <c r="AN1012" s="24"/>
      <c r="AO1012" s="24"/>
      <c r="AP1012" s="24"/>
      <c r="AQ1012" s="24"/>
      <c r="AR1012" s="24"/>
      <c r="AS1012" s="24"/>
      <c r="AT1012" s="24"/>
      <c r="AU1012" s="24"/>
      <c r="AV1012" s="24"/>
      <c r="AW1012" s="24"/>
      <c r="AX1012" s="24"/>
      <c r="AY1012" s="24"/>
      <c r="AZ1012" s="24"/>
    </row>
    <row r="1013" ht="15.75" customHeight="1">
      <c r="A1013" s="70"/>
      <c r="B1013" s="71"/>
      <c r="C1013" s="70"/>
      <c r="D1013" s="72"/>
      <c r="E1013" s="73"/>
      <c r="F1013" s="73"/>
      <c r="G1013" s="24"/>
      <c r="H1013" s="24"/>
      <c r="I1013" s="24"/>
      <c r="J1013" s="24"/>
      <c r="K1013" s="24"/>
      <c r="L1013" s="24"/>
      <c r="M1013" s="24"/>
      <c r="N1013" s="24"/>
      <c r="O1013" s="24"/>
      <c r="P1013" s="24"/>
      <c r="Q1013" s="24"/>
      <c r="R1013" s="24"/>
      <c r="S1013" s="24"/>
      <c r="T1013" s="24"/>
      <c r="U1013" s="24"/>
      <c r="V1013" s="24"/>
      <c r="W1013" s="24"/>
      <c r="X1013" s="24"/>
      <c r="Y1013" s="24"/>
      <c r="Z1013" s="24"/>
      <c r="AA1013" s="24"/>
      <c r="AB1013" s="24"/>
      <c r="AC1013" s="24"/>
      <c r="AD1013" s="24"/>
      <c r="AE1013" s="24"/>
      <c r="AF1013" s="24"/>
      <c r="AG1013" s="24"/>
      <c r="AH1013" s="24"/>
      <c r="AI1013" s="24"/>
      <c r="AJ1013" s="24"/>
      <c r="AK1013" s="24"/>
      <c r="AL1013" s="24"/>
      <c r="AM1013" s="24"/>
      <c r="AN1013" s="24"/>
      <c r="AO1013" s="24"/>
      <c r="AP1013" s="24"/>
      <c r="AQ1013" s="24"/>
      <c r="AR1013" s="24"/>
      <c r="AS1013" s="24"/>
      <c r="AT1013" s="24"/>
      <c r="AU1013" s="24"/>
      <c r="AV1013" s="24"/>
      <c r="AW1013" s="24"/>
      <c r="AX1013" s="24"/>
      <c r="AY1013" s="24"/>
      <c r="AZ1013" s="24"/>
    </row>
    <row r="1014" ht="15.75" customHeight="1">
      <c r="A1014" s="70"/>
      <c r="B1014" s="71"/>
      <c r="C1014" s="70"/>
      <c r="D1014" s="72"/>
      <c r="E1014" s="73"/>
      <c r="F1014" s="73"/>
      <c r="G1014" s="24"/>
      <c r="H1014" s="24"/>
      <c r="I1014" s="24"/>
      <c r="J1014" s="24"/>
      <c r="K1014" s="24"/>
      <c r="L1014" s="24"/>
      <c r="M1014" s="24"/>
      <c r="N1014" s="24"/>
      <c r="O1014" s="24"/>
      <c r="P1014" s="24"/>
      <c r="Q1014" s="24"/>
      <c r="R1014" s="24"/>
      <c r="S1014" s="24"/>
      <c r="T1014" s="24"/>
      <c r="U1014" s="24"/>
      <c r="V1014" s="24"/>
      <c r="W1014" s="24"/>
      <c r="X1014" s="24"/>
      <c r="Y1014" s="24"/>
      <c r="Z1014" s="24"/>
      <c r="AA1014" s="24"/>
      <c r="AB1014" s="24"/>
      <c r="AC1014" s="24"/>
      <c r="AD1014" s="24"/>
      <c r="AE1014" s="24"/>
      <c r="AF1014" s="24"/>
      <c r="AG1014" s="24"/>
      <c r="AH1014" s="24"/>
      <c r="AI1014" s="24"/>
      <c r="AJ1014" s="24"/>
      <c r="AK1014" s="24"/>
      <c r="AL1014" s="24"/>
      <c r="AM1014" s="24"/>
      <c r="AN1014" s="24"/>
      <c r="AO1014" s="24"/>
      <c r="AP1014" s="24"/>
      <c r="AQ1014" s="24"/>
      <c r="AR1014" s="24"/>
      <c r="AS1014" s="24"/>
      <c r="AT1014" s="24"/>
      <c r="AU1014" s="24"/>
      <c r="AV1014" s="24"/>
      <c r="AW1014" s="24"/>
      <c r="AX1014" s="24"/>
      <c r="AY1014" s="24"/>
      <c r="AZ1014" s="24"/>
    </row>
    <row r="1015" ht="15.75" customHeight="1">
      <c r="A1015" s="70"/>
      <c r="B1015" s="71"/>
      <c r="C1015" s="70"/>
      <c r="D1015" s="72"/>
      <c r="E1015" s="73"/>
      <c r="F1015" s="73"/>
      <c r="G1015" s="24"/>
      <c r="H1015" s="24"/>
      <c r="I1015" s="24"/>
      <c r="J1015" s="24"/>
      <c r="K1015" s="24"/>
      <c r="L1015" s="24"/>
      <c r="M1015" s="24"/>
      <c r="N1015" s="24"/>
      <c r="O1015" s="24"/>
      <c r="P1015" s="24"/>
      <c r="Q1015" s="24"/>
      <c r="R1015" s="24"/>
      <c r="S1015" s="24"/>
      <c r="T1015" s="24"/>
      <c r="U1015" s="24"/>
      <c r="V1015" s="24"/>
      <c r="W1015" s="24"/>
      <c r="X1015" s="24"/>
      <c r="Y1015" s="24"/>
      <c r="Z1015" s="24"/>
      <c r="AA1015" s="24"/>
      <c r="AB1015" s="24"/>
      <c r="AC1015" s="24"/>
      <c r="AD1015" s="24"/>
      <c r="AE1015" s="24"/>
      <c r="AF1015" s="24"/>
      <c r="AG1015" s="24"/>
      <c r="AH1015" s="24"/>
      <c r="AI1015" s="24"/>
      <c r="AJ1015" s="24"/>
      <c r="AK1015" s="24"/>
      <c r="AL1015" s="24"/>
      <c r="AM1015" s="24"/>
      <c r="AN1015" s="24"/>
      <c r="AO1015" s="24"/>
      <c r="AP1015" s="24"/>
      <c r="AQ1015" s="24"/>
      <c r="AR1015" s="24"/>
      <c r="AS1015" s="24"/>
      <c r="AT1015" s="24"/>
      <c r="AU1015" s="24"/>
      <c r="AV1015" s="24"/>
      <c r="AW1015" s="24"/>
      <c r="AX1015" s="24"/>
      <c r="AY1015" s="24"/>
      <c r="AZ1015" s="24"/>
    </row>
    <row r="1016" ht="15.75" customHeight="1">
      <c r="A1016" s="70"/>
      <c r="B1016" s="71"/>
      <c r="C1016" s="70"/>
      <c r="D1016" s="72"/>
      <c r="E1016" s="73"/>
      <c r="F1016" s="73"/>
      <c r="G1016" s="24"/>
      <c r="H1016" s="24"/>
      <c r="I1016" s="24"/>
      <c r="J1016" s="24"/>
      <c r="K1016" s="24"/>
      <c r="L1016" s="24"/>
      <c r="M1016" s="24"/>
      <c r="N1016" s="24"/>
      <c r="O1016" s="24"/>
      <c r="P1016" s="24"/>
      <c r="Q1016" s="24"/>
      <c r="R1016" s="24"/>
      <c r="S1016" s="24"/>
      <c r="T1016" s="24"/>
      <c r="U1016" s="24"/>
      <c r="V1016" s="24"/>
      <c r="W1016" s="24"/>
      <c r="X1016" s="24"/>
      <c r="Y1016" s="24"/>
      <c r="Z1016" s="24"/>
      <c r="AA1016" s="24"/>
      <c r="AB1016" s="24"/>
      <c r="AC1016" s="24"/>
      <c r="AD1016" s="24"/>
      <c r="AE1016" s="24"/>
      <c r="AF1016" s="24"/>
      <c r="AG1016" s="24"/>
      <c r="AH1016" s="24"/>
      <c r="AI1016" s="24"/>
      <c r="AJ1016" s="24"/>
      <c r="AK1016" s="24"/>
      <c r="AL1016" s="24"/>
      <c r="AM1016" s="24"/>
      <c r="AN1016" s="24"/>
      <c r="AO1016" s="24"/>
      <c r="AP1016" s="24"/>
      <c r="AQ1016" s="24"/>
      <c r="AR1016" s="24"/>
      <c r="AS1016" s="24"/>
      <c r="AT1016" s="24"/>
      <c r="AU1016" s="24"/>
      <c r="AV1016" s="24"/>
      <c r="AW1016" s="24"/>
      <c r="AX1016" s="24"/>
      <c r="AY1016" s="24"/>
      <c r="AZ1016" s="24"/>
    </row>
    <row r="1017" ht="15.75" customHeight="1">
      <c r="A1017" s="70"/>
      <c r="B1017" s="71"/>
      <c r="C1017" s="70"/>
      <c r="D1017" s="72"/>
      <c r="E1017" s="73"/>
      <c r="F1017" s="73"/>
      <c r="G1017" s="24"/>
      <c r="H1017" s="24"/>
      <c r="I1017" s="24"/>
      <c r="J1017" s="24"/>
      <c r="K1017" s="24"/>
      <c r="L1017" s="24"/>
      <c r="M1017" s="24"/>
      <c r="N1017" s="24"/>
      <c r="O1017" s="24"/>
      <c r="P1017" s="24"/>
      <c r="Q1017" s="24"/>
      <c r="R1017" s="24"/>
      <c r="S1017" s="24"/>
      <c r="T1017" s="24"/>
      <c r="U1017" s="24"/>
      <c r="V1017" s="24"/>
      <c r="W1017" s="24"/>
      <c r="X1017" s="24"/>
      <c r="Y1017" s="24"/>
      <c r="Z1017" s="24"/>
      <c r="AA1017" s="24"/>
      <c r="AB1017" s="24"/>
      <c r="AC1017" s="24"/>
      <c r="AD1017" s="24"/>
      <c r="AE1017" s="24"/>
      <c r="AF1017" s="24"/>
      <c r="AG1017" s="24"/>
      <c r="AH1017" s="24"/>
      <c r="AI1017" s="24"/>
      <c r="AJ1017" s="24"/>
      <c r="AK1017" s="24"/>
      <c r="AL1017" s="24"/>
      <c r="AM1017" s="24"/>
      <c r="AN1017" s="24"/>
      <c r="AO1017" s="24"/>
      <c r="AP1017" s="24"/>
      <c r="AQ1017" s="24"/>
      <c r="AR1017" s="24"/>
      <c r="AS1017" s="24"/>
      <c r="AT1017" s="24"/>
      <c r="AU1017" s="24"/>
      <c r="AV1017" s="24"/>
      <c r="AW1017" s="24"/>
      <c r="AX1017" s="24"/>
      <c r="AY1017" s="24"/>
      <c r="AZ1017" s="24"/>
    </row>
    <row r="1018" ht="15.75" customHeight="1">
      <c r="A1018" s="70"/>
      <c r="B1018" s="71"/>
      <c r="C1018" s="70"/>
      <c r="D1018" s="72"/>
      <c r="E1018" s="73"/>
      <c r="F1018" s="73"/>
      <c r="G1018" s="24"/>
      <c r="H1018" s="24"/>
      <c r="I1018" s="24"/>
      <c r="J1018" s="24"/>
      <c r="K1018" s="24"/>
      <c r="L1018" s="24"/>
      <c r="M1018" s="24"/>
      <c r="N1018" s="24"/>
      <c r="O1018" s="24"/>
      <c r="P1018" s="24"/>
      <c r="Q1018" s="24"/>
      <c r="R1018" s="24"/>
      <c r="S1018" s="24"/>
      <c r="T1018" s="24"/>
      <c r="U1018" s="24"/>
      <c r="V1018" s="24"/>
      <c r="W1018" s="24"/>
      <c r="X1018" s="24"/>
      <c r="Y1018" s="24"/>
      <c r="Z1018" s="24"/>
      <c r="AA1018" s="24"/>
      <c r="AB1018" s="24"/>
      <c r="AC1018" s="24"/>
      <c r="AD1018" s="24"/>
      <c r="AE1018" s="24"/>
      <c r="AF1018" s="24"/>
      <c r="AG1018" s="24"/>
      <c r="AH1018" s="24"/>
      <c r="AI1018" s="24"/>
      <c r="AJ1018" s="24"/>
      <c r="AK1018" s="24"/>
      <c r="AL1018" s="24"/>
      <c r="AM1018" s="24"/>
      <c r="AN1018" s="24"/>
      <c r="AO1018" s="24"/>
      <c r="AP1018" s="24"/>
      <c r="AQ1018" s="24"/>
      <c r="AR1018" s="24"/>
      <c r="AS1018" s="24"/>
      <c r="AT1018" s="24"/>
      <c r="AU1018" s="24"/>
      <c r="AV1018" s="24"/>
      <c r="AW1018" s="24"/>
      <c r="AX1018" s="24"/>
      <c r="AY1018" s="24"/>
      <c r="AZ1018" s="24"/>
    </row>
    <row r="1019" ht="15.75" customHeight="1">
      <c r="A1019" s="70"/>
      <c r="B1019" s="71"/>
      <c r="C1019" s="70"/>
      <c r="D1019" s="72"/>
      <c r="E1019" s="73"/>
      <c r="F1019" s="73"/>
      <c r="G1019" s="24"/>
      <c r="H1019" s="24"/>
      <c r="I1019" s="24"/>
      <c r="J1019" s="24"/>
      <c r="K1019" s="24"/>
      <c r="L1019" s="24"/>
      <c r="M1019" s="24"/>
      <c r="N1019" s="24"/>
      <c r="O1019" s="24"/>
      <c r="P1019" s="24"/>
      <c r="Q1019" s="24"/>
      <c r="R1019" s="24"/>
      <c r="S1019" s="24"/>
      <c r="T1019" s="24"/>
      <c r="U1019" s="24"/>
      <c r="V1019" s="24"/>
      <c r="W1019" s="24"/>
      <c r="X1019" s="24"/>
      <c r="Y1019" s="24"/>
      <c r="Z1019" s="24"/>
      <c r="AA1019" s="24"/>
      <c r="AB1019" s="24"/>
      <c r="AC1019" s="24"/>
      <c r="AD1019" s="24"/>
      <c r="AE1019" s="24"/>
      <c r="AF1019" s="24"/>
      <c r="AG1019" s="24"/>
      <c r="AH1019" s="24"/>
      <c r="AI1019" s="24"/>
      <c r="AJ1019" s="24"/>
      <c r="AK1019" s="24"/>
      <c r="AL1019" s="24"/>
      <c r="AM1019" s="24"/>
      <c r="AN1019" s="24"/>
      <c r="AO1019" s="24"/>
      <c r="AP1019" s="24"/>
      <c r="AQ1019" s="24"/>
      <c r="AR1019" s="24"/>
      <c r="AS1019" s="24"/>
      <c r="AT1019" s="24"/>
      <c r="AU1019" s="24"/>
      <c r="AV1019" s="24"/>
      <c r="AW1019" s="24"/>
      <c r="AX1019" s="24"/>
      <c r="AY1019" s="24"/>
      <c r="AZ1019" s="24"/>
    </row>
  </sheetData>
  <mergeCells count="30">
    <mergeCell ref="D5:G5"/>
    <mergeCell ref="D6:G6"/>
    <mergeCell ref="L5:M5"/>
    <mergeCell ref="N7:N8"/>
    <mergeCell ref="D8:G8"/>
    <mergeCell ref="D9:G9"/>
    <mergeCell ref="G11:I11"/>
    <mergeCell ref="J11:L11"/>
    <mergeCell ref="M11:M12"/>
    <mergeCell ref="A1:M1"/>
    <mergeCell ref="A2:M2"/>
    <mergeCell ref="B3:C9"/>
    <mergeCell ref="D3:G3"/>
    <mergeCell ref="D4:G4"/>
    <mergeCell ref="D7:G7"/>
    <mergeCell ref="A10:M10"/>
    <mergeCell ref="B13:D13"/>
    <mergeCell ref="B21:D21"/>
    <mergeCell ref="B29:D29"/>
    <mergeCell ref="B39:D39"/>
    <mergeCell ref="B41:D41"/>
    <mergeCell ref="B46:D46"/>
    <mergeCell ref="A48:M48"/>
    <mergeCell ref="A3:A9"/>
    <mergeCell ref="A11:A12"/>
    <mergeCell ref="B11:B12"/>
    <mergeCell ref="C11:C12"/>
    <mergeCell ref="D11:D12"/>
    <mergeCell ref="E11:E12"/>
    <mergeCell ref="F11:F12"/>
  </mergeCells>
  <hyperlinks>
    <hyperlink r:id="rId1" ref="B32"/>
  </hyperlinks>
  <printOptions/>
  <pageMargins bottom="0.75" footer="0.0" header="0.0" left="0.25" right="0.25" top="0.75"/>
  <pageSetup fitToHeight="0"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4D79"/>
    <pageSetUpPr fitToPage="1"/>
  </sheetPr>
  <sheetViews>
    <sheetView workbookViewId="0"/>
  </sheetViews>
  <sheetFormatPr customHeight="1" defaultColWidth="12.63" defaultRowHeight="15.0"/>
  <cols>
    <col customWidth="1" min="1" max="1" width="6.63"/>
    <col customWidth="1" min="2" max="2" width="35.38"/>
    <col customWidth="1" min="3" max="3" width="19.0"/>
    <col customWidth="1" min="4" max="10" width="14.38"/>
    <col customWidth="1" min="11" max="11" width="5.75"/>
    <col customWidth="1" min="12" max="18" width="14.38"/>
  </cols>
  <sheetData>
    <row r="1">
      <c r="A1" s="75"/>
      <c r="B1" s="2"/>
      <c r="C1" s="2"/>
      <c r="D1" s="2"/>
      <c r="E1" s="2"/>
      <c r="F1" s="2"/>
      <c r="G1" s="2"/>
      <c r="H1" s="2"/>
      <c r="I1" s="2"/>
      <c r="J1" s="2"/>
      <c r="K1" s="76"/>
      <c r="L1" s="76"/>
      <c r="M1" s="76"/>
      <c r="N1" s="76"/>
      <c r="O1" s="76"/>
      <c r="P1" s="76"/>
      <c r="Q1" s="76"/>
      <c r="R1" s="76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6"/>
      <c r="L2" s="76"/>
      <c r="M2" s="76"/>
      <c r="N2" s="76"/>
      <c r="O2" s="76"/>
      <c r="P2" s="76"/>
      <c r="Q2" s="76"/>
      <c r="R2" s="76"/>
    </row>
    <row r="3" ht="15.0" customHeight="1">
      <c r="A3" s="77"/>
      <c r="B3" s="6"/>
      <c r="C3" s="7"/>
      <c r="D3" s="8" t="s">
        <v>0</v>
      </c>
      <c r="E3" s="9"/>
      <c r="F3" s="9"/>
      <c r="G3" s="10"/>
      <c r="H3" s="78"/>
      <c r="I3" s="46"/>
      <c r="J3" s="76"/>
      <c r="K3" s="76"/>
      <c r="L3" s="76"/>
      <c r="M3" s="76"/>
      <c r="N3" s="76"/>
      <c r="O3" s="76"/>
      <c r="P3" s="76"/>
      <c r="Q3" s="76"/>
      <c r="R3" s="76"/>
    </row>
    <row r="4" ht="15.0" customHeight="1">
      <c r="A4" s="77"/>
      <c r="B4" s="14"/>
      <c r="C4" s="15"/>
      <c r="D4" s="16" t="s">
        <v>1</v>
      </c>
      <c r="E4" s="9"/>
      <c r="F4" s="9"/>
      <c r="G4" s="10"/>
      <c r="H4" s="78"/>
      <c r="I4" s="76"/>
      <c r="J4" s="76"/>
      <c r="K4" s="76"/>
      <c r="L4" s="76"/>
      <c r="M4" s="76"/>
      <c r="N4" s="76"/>
      <c r="O4" s="76"/>
      <c r="P4" s="76"/>
      <c r="Q4" s="76"/>
      <c r="R4" s="76"/>
    </row>
    <row r="5" ht="15.0" customHeight="1">
      <c r="A5" s="77"/>
      <c r="B5" s="14"/>
      <c r="C5" s="15"/>
      <c r="D5" s="19" t="s">
        <v>3</v>
      </c>
      <c r="E5" s="9"/>
      <c r="F5" s="9"/>
      <c r="G5" s="10"/>
      <c r="H5" s="78"/>
      <c r="I5" s="76"/>
      <c r="J5" s="76"/>
      <c r="K5" s="76"/>
      <c r="L5" s="76"/>
      <c r="M5" s="76"/>
      <c r="N5" s="76"/>
      <c r="O5" s="76"/>
      <c r="P5" s="76"/>
      <c r="Q5" s="76"/>
      <c r="R5" s="76"/>
    </row>
    <row r="6" ht="15.0" customHeight="1">
      <c r="A6" s="77"/>
      <c r="B6" s="14"/>
      <c r="C6" s="15"/>
      <c r="D6" s="22" t="s">
        <v>4</v>
      </c>
      <c r="E6" s="9"/>
      <c r="F6" s="9"/>
      <c r="G6" s="10"/>
      <c r="H6" s="78"/>
      <c r="K6" s="76"/>
      <c r="L6" s="76"/>
      <c r="M6" s="76"/>
      <c r="N6" s="76"/>
      <c r="O6" s="76"/>
      <c r="P6" s="76"/>
      <c r="Q6" s="76"/>
      <c r="R6" s="76"/>
    </row>
    <row r="7" ht="15.0" customHeight="1">
      <c r="A7" s="77"/>
      <c r="B7" s="14"/>
      <c r="C7" s="15"/>
      <c r="D7" s="16" t="s">
        <v>6</v>
      </c>
      <c r="E7" s="9"/>
      <c r="F7" s="9"/>
      <c r="G7" s="10"/>
      <c r="H7" s="78"/>
      <c r="K7" s="76"/>
      <c r="L7" s="76"/>
      <c r="M7" s="76"/>
      <c r="N7" s="76"/>
      <c r="O7" s="76"/>
      <c r="P7" s="76"/>
      <c r="Q7" s="76"/>
      <c r="R7" s="76"/>
    </row>
    <row r="8" ht="15.0" customHeight="1">
      <c r="A8" s="77"/>
      <c r="B8" s="14"/>
      <c r="C8" s="15"/>
      <c r="D8" s="31" t="s">
        <v>8</v>
      </c>
      <c r="E8" s="9"/>
      <c r="F8" s="9"/>
      <c r="G8" s="10"/>
      <c r="H8" s="78"/>
      <c r="I8" s="76"/>
      <c r="K8" s="76"/>
      <c r="L8" s="76"/>
      <c r="M8" s="76"/>
      <c r="N8" s="76"/>
      <c r="O8" s="76"/>
      <c r="P8" s="76"/>
      <c r="Q8" s="76"/>
      <c r="R8" s="76"/>
    </row>
    <row r="9">
      <c r="A9" s="77"/>
      <c r="B9" s="34"/>
      <c r="C9" s="35"/>
      <c r="D9" s="36" t="s">
        <v>9</v>
      </c>
      <c r="E9" s="9"/>
      <c r="F9" s="9"/>
      <c r="G9" s="10"/>
      <c r="H9" s="78"/>
      <c r="I9" s="76"/>
      <c r="J9" s="76"/>
      <c r="K9" s="76"/>
      <c r="L9" s="76"/>
      <c r="M9" s="76"/>
      <c r="N9" s="76"/>
      <c r="O9" s="76"/>
      <c r="P9" s="76"/>
      <c r="Q9" s="76"/>
      <c r="R9" s="76"/>
    </row>
    <row r="10">
      <c r="A10" s="77"/>
      <c r="B10" s="4"/>
      <c r="C10" s="76"/>
      <c r="D10" s="77"/>
      <c r="E10" s="77"/>
      <c r="F10" s="77"/>
      <c r="G10" s="77"/>
      <c r="H10" s="77"/>
      <c r="I10" s="76"/>
      <c r="J10" s="76"/>
      <c r="K10" s="76"/>
      <c r="L10" s="76"/>
      <c r="M10" s="76"/>
      <c r="N10" s="76"/>
      <c r="O10" s="76"/>
      <c r="P10" s="76"/>
      <c r="Q10" s="76"/>
      <c r="R10" s="76"/>
    </row>
    <row r="11" ht="15.0" customHeight="1">
      <c r="A11" s="79" t="s">
        <v>151</v>
      </c>
      <c r="B11" s="43"/>
      <c r="C11" s="43"/>
      <c r="D11" s="43"/>
      <c r="E11" s="43"/>
      <c r="F11" s="43"/>
      <c r="G11" s="43"/>
      <c r="H11" s="43"/>
      <c r="I11" s="43"/>
      <c r="J11" s="44"/>
      <c r="K11" s="76"/>
      <c r="L11" s="76"/>
      <c r="M11" s="76"/>
      <c r="N11" s="76"/>
      <c r="O11" s="76"/>
      <c r="P11" s="76"/>
      <c r="Q11" s="76"/>
      <c r="R11" s="76"/>
    </row>
    <row r="12" ht="15.0" customHeight="1">
      <c r="A12" s="80"/>
      <c r="B12" s="81" t="s">
        <v>152</v>
      </c>
      <c r="C12" s="82"/>
      <c r="D12" s="82"/>
      <c r="E12" s="83" t="s">
        <v>153</v>
      </c>
      <c r="F12" s="44"/>
      <c r="G12" s="83" t="s">
        <v>154</v>
      </c>
      <c r="H12" s="44"/>
      <c r="I12" s="83" t="s">
        <v>155</v>
      </c>
      <c r="J12" s="44"/>
      <c r="K12" s="76"/>
      <c r="L12" s="76"/>
      <c r="M12" s="76"/>
      <c r="N12" s="76"/>
      <c r="O12" s="76"/>
      <c r="P12" s="76"/>
      <c r="Q12" s="76"/>
      <c r="R12" s="76"/>
    </row>
    <row r="13">
      <c r="A13" s="47"/>
      <c r="B13" s="47"/>
      <c r="C13" s="84" t="s">
        <v>156</v>
      </c>
      <c r="D13" s="85" t="s">
        <v>157</v>
      </c>
      <c r="E13" s="86" t="s">
        <v>157</v>
      </c>
      <c r="F13" s="85" t="s">
        <v>158</v>
      </c>
      <c r="G13" s="86" t="s">
        <v>157</v>
      </c>
      <c r="H13" s="85" t="s">
        <v>158</v>
      </c>
      <c r="I13" s="86" t="s">
        <v>157</v>
      </c>
      <c r="J13" s="85" t="s">
        <v>158</v>
      </c>
      <c r="K13" s="76"/>
      <c r="L13" s="76"/>
      <c r="M13" s="76"/>
      <c r="N13" s="76"/>
      <c r="O13" s="76"/>
      <c r="P13" s="76"/>
      <c r="Q13" s="76"/>
      <c r="R13" s="76"/>
    </row>
    <row r="14">
      <c r="A14" s="87" t="s">
        <v>23</v>
      </c>
      <c r="B14" s="88" t="str">
        <f>VLOOKUP(A14,'ORÇAMENTO '!A7:M37,2,0)</f>
        <v>CABOS INFRAESTRUTURA REDE AR</v>
      </c>
      <c r="C14" s="89">
        <f>VLOOKUP(A14,'ORÇAMENTO '!$A$2:$M$864,13,FALSE())</f>
        <v>173174.27</v>
      </c>
      <c r="D14" s="90">
        <f t="shared" ref="D14:D20" si="1">C14/$C$20</f>
        <v>0.6683129341</v>
      </c>
      <c r="E14" s="91">
        <v>0.33</v>
      </c>
      <c r="F14" s="92">
        <f t="shared" ref="F14:F19" si="2">E14*C14</f>
        <v>57147.5091</v>
      </c>
      <c r="G14" s="91">
        <v>0.33</v>
      </c>
      <c r="H14" s="93">
        <f t="shared" ref="H14:H19" si="3">G14*C14</f>
        <v>57147.5091</v>
      </c>
      <c r="I14" s="91">
        <v>0.34</v>
      </c>
      <c r="J14" s="93">
        <f>I14*C$14</f>
        <v>58879.2518</v>
      </c>
      <c r="K14" s="94">
        <f t="shared" ref="K14:K19" si="4">E14+G14+I14</f>
        <v>1</v>
      </c>
      <c r="L14" s="76"/>
      <c r="M14" s="76"/>
      <c r="N14" s="76"/>
      <c r="O14" s="76"/>
      <c r="P14" s="76"/>
      <c r="Q14" s="76"/>
      <c r="R14" s="76"/>
    </row>
    <row r="15">
      <c r="A15" s="87" t="s">
        <v>53</v>
      </c>
      <c r="B15" s="88" t="str">
        <f>VLOOKUP(A15,'ORÇAMENTO '!$A$2:$M$850,2,FALSE())</f>
        <v>PONTOS DE UTILIZAÇÃO (tomadas)</v>
      </c>
      <c r="C15" s="89">
        <f>VLOOKUP(A15,'ORÇAMENTO '!$A$2:$M$864,13,FALSE())</f>
        <v>15244.56</v>
      </c>
      <c r="D15" s="90">
        <f t="shared" si="1"/>
        <v>0.05883169955</v>
      </c>
      <c r="E15" s="95">
        <v>0.33</v>
      </c>
      <c r="F15" s="92">
        <f t="shared" si="2"/>
        <v>5030.7048</v>
      </c>
      <c r="G15" s="95">
        <v>0.33</v>
      </c>
      <c r="H15" s="93">
        <f t="shared" si="3"/>
        <v>5030.7048</v>
      </c>
      <c r="I15" s="91">
        <v>0.34</v>
      </c>
      <c r="J15" s="93">
        <f t="shared" ref="J15:J19" si="5">I15*C15</f>
        <v>5183.1504</v>
      </c>
      <c r="K15" s="94">
        <f t="shared" si="4"/>
        <v>1</v>
      </c>
      <c r="L15" s="76"/>
      <c r="M15" s="76"/>
      <c r="N15" s="76"/>
      <c r="O15" s="76"/>
      <c r="P15" s="76"/>
      <c r="Q15" s="76"/>
      <c r="R15" s="76"/>
    </row>
    <row r="16">
      <c r="A16" s="87" t="s">
        <v>83</v>
      </c>
      <c r="B16" s="88" t="str">
        <f>VLOOKUP(A16,'ORÇAMENTO '!$A$2:$M$850,2,FALSE())</f>
        <v>ELETRODUTOS E ELETROCALHAS</v>
      </c>
      <c r="C16" s="89">
        <f>VLOOKUP(A16,'ORÇAMENTO '!$A$2:$M$864,13,FALSE())</f>
        <v>52705.99</v>
      </c>
      <c r="D16" s="90">
        <f t="shared" si="1"/>
        <v>0.2034025887</v>
      </c>
      <c r="E16" s="91">
        <v>0.33</v>
      </c>
      <c r="F16" s="92">
        <f t="shared" si="2"/>
        <v>17392.9767</v>
      </c>
      <c r="G16" s="91">
        <v>0.33</v>
      </c>
      <c r="H16" s="93">
        <f t="shared" si="3"/>
        <v>17392.9767</v>
      </c>
      <c r="I16" s="91">
        <v>0.34</v>
      </c>
      <c r="J16" s="93">
        <f t="shared" si="5"/>
        <v>17920.0366</v>
      </c>
      <c r="K16" s="94">
        <f t="shared" si="4"/>
        <v>1</v>
      </c>
      <c r="L16" s="76"/>
      <c r="M16" s="76"/>
      <c r="N16" s="76"/>
      <c r="O16" s="76"/>
      <c r="P16" s="76"/>
      <c r="Q16" s="76"/>
      <c r="R16" s="76"/>
    </row>
    <row r="17">
      <c r="A17" s="87" t="s">
        <v>122</v>
      </c>
      <c r="B17" s="88" t="str">
        <f>VLOOKUP(A17,'ORÇAMENTO '!$A$2:$M$850,2,FALSE())</f>
        <v>CAIXAS DE PASSAGEM </v>
      </c>
      <c r="C17" s="89">
        <f>VLOOKUP(A17,'ORÇAMENTO '!$A$2:$M$864,13,FALSE())</f>
        <v>3199.98</v>
      </c>
      <c r="D17" s="90">
        <f t="shared" si="1"/>
        <v>0.01234934048</v>
      </c>
      <c r="E17" s="96">
        <v>0.33</v>
      </c>
      <c r="F17" s="92">
        <f t="shared" si="2"/>
        <v>1055.9934</v>
      </c>
      <c r="G17" s="96">
        <v>0.33</v>
      </c>
      <c r="H17" s="93">
        <f t="shared" si="3"/>
        <v>1055.9934</v>
      </c>
      <c r="I17" s="91">
        <v>0.34</v>
      </c>
      <c r="J17" s="93">
        <f t="shared" si="5"/>
        <v>1087.9932</v>
      </c>
      <c r="K17" s="94">
        <f t="shared" si="4"/>
        <v>1</v>
      </c>
      <c r="L17" s="76"/>
      <c r="M17" s="76"/>
      <c r="N17" s="76"/>
      <c r="O17" s="76"/>
      <c r="P17" s="76"/>
      <c r="Q17" s="76"/>
      <c r="R17" s="76"/>
    </row>
    <row r="18">
      <c r="A18" s="87" t="s">
        <v>128</v>
      </c>
      <c r="B18" s="88" t="str">
        <f>VLOOKUP(A18,'ORÇAMENTO '!$A$2:$M$850,2,FALSE())</f>
        <v>QUADROS E DISJUNTORES</v>
      </c>
      <c r="C18" s="89">
        <f>VLOOKUP(A18,'ORÇAMENTO '!$A$2:$M$864,13,FALSE())</f>
        <v>14205.44</v>
      </c>
      <c r="D18" s="90">
        <f t="shared" si="1"/>
        <v>0.0548215349</v>
      </c>
      <c r="E18" s="95">
        <v>0.33</v>
      </c>
      <c r="F18" s="92">
        <f t="shared" si="2"/>
        <v>4687.7952</v>
      </c>
      <c r="G18" s="95">
        <v>0.33</v>
      </c>
      <c r="H18" s="93">
        <f t="shared" si="3"/>
        <v>4687.7952</v>
      </c>
      <c r="I18" s="91">
        <v>0.34</v>
      </c>
      <c r="J18" s="93">
        <f t="shared" si="5"/>
        <v>4829.8496</v>
      </c>
      <c r="K18" s="94">
        <f t="shared" si="4"/>
        <v>1</v>
      </c>
      <c r="L18" s="76"/>
      <c r="M18" s="76"/>
      <c r="N18" s="76"/>
      <c r="O18" s="76"/>
      <c r="P18" s="76"/>
      <c r="Q18" s="76"/>
      <c r="R18" s="76"/>
    </row>
    <row r="19">
      <c r="A19" s="97" t="s">
        <v>145</v>
      </c>
      <c r="B19" s="88" t="str">
        <f>VLOOKUP(A19,'ORÇAMENTO '!$A$2:$M$850,2,FALSE())</f>
        <v>ATERRAMENTO</v>
      </c>
      <c r="C19" s="89">
        <f>VLOOKUP(A19,'ORÇAMENTO '!$A$2:$M$864,13,FALSE())</f>
        <v>591.29</v>
      </c>
      <c r="D19" s="90">
        <f t="shared" si="1"/>
        <v>0.002281902241</v>
      </c>
      <c r="E19" s="96">
        <v>0.33</v>
      </c>
      <c r="F19" s="92">
        <f t="shared" si="2"/>
        <v>195.1257</v>
      </c>
      <c r="G19" s="96">
        <v>0.33</v>
      </c>
      <c r="H19" s="93">
        <f t="shared" si="3"/>
        <v>195.1257</v>
      </c>
      <c r="I19" s="91">
        <v>0.34</v>
      </c>
      <c r="J19" s="93">
        <f t="shared" si="5"/>
        <v>201.0386</v>
      </c>
      <c r="K19" s="94">
        <f t="shared" si="4"/>
        <v>1</v>
      </c>
      <c r="L19" s="76"/>
      <c r="M19" s="76"/>
      <c r="N19" s="76"/>
      <c r="O19" s="76"/>
      <c r="P19" s="76"/>
      <c r="Q19" s="76"/>
      <c r="R19" s="76"/>
    </row>
    <row r="20" ht="15.75" customHeight="1">
      <c r="A20" s="87"/>
      <c r="B20" s="98" t="s">
        <v>21</v>
      </c>
      <c r="C20" s="89">
        <f>SUM(C14:C19)</f>
        <v>259121.53</v>
      </c>
      <c r="D20" s="90">
        <f t="shared" si="1"/>
        <v>1</v>
      </c>
      <c r="E20" s="99"/>
      <c r="F20" s="92"/>
      <c r="G20" s="100"/>
      <c r="H20" s="93"/>
      <c r="I20" s="100"/>
      <c r="J20" s="93"/>
      <c r="K20" s="76"/>
      <c r="L20" s="76"/>
      <c r="M20" s="76"/>
      <c r="N20" s="76"/>
      <c r="O20" s="76"/>
      <c r="P20" s="76"/>
      <c r="Q20" s="76"/>
      <c r="R20" s="76"/>
    </row>
    <row r="21" ht="9.0" customHeight="1">
      <c r="A21" s="101"/>
      <c r="B21" s="102"/>
      <c r="C21" s="102"/>
      <c r="D21" s="102"/>
      <c r="E21" s="102"/>
      <c r="F21" s="102"/>
      <c r="G21" s="102"/>
      <c r="H21" s="102"/>
      <c r="I21" s="102"/>
      <c r="J21" s="103"/>
      <c r="K21" s="76"/>
      <c r="L21" s="76"/>
      <c r="M21" s="76"/>
      <c r="N21" s="76"/>
      <c r="O21" s="76"/>
      <c r="P21" s="76"/>
      <c r="Q21" s="76"/>
      <c r="R21" s="76"/>
    </row>
    <row r="22">
      <c r="A22" s="104"/>
      <c r="B22" s="78"/>
      <c r="C22" s="105"/>
      <c r="D22" s="106" t="s">
        <v>159</v>
      </c>
      <c r="E22" s="107">
        <f>SUM(F14:F19)</f>
        <v>85510.1049</v>
      </c>
      <c r="F22" s="44"/>
      <c r="G22" s="108">
        <f>SUM(H14:H19)</f>
        <v>85510.1049</v>
      </c>
      <c r="H22" s="44"/>
      <c r="I22" s="108">
        <f>SUM(J14:J19)</f>
        <v>88101.3202</v>
      </c>
      <c r="J22" s="44"/>
      <c r="K22" s="76"/>
      <c r="L22" s="76"/>
      <c r="M22" s="76"/>
      <c r="N22" s="76"/>
      <c r="O22" s="76"/>
      <c r="P22" s="76"/>
      <c r="Q22" s="76"/>
      <c r="R22" s="76"/>
    </row>
    <row r="23">
      <c r="A23" s="104"/>
      <c r="B23" s="78"/>
      <c r="C23" s="109"/>
      <c r="D23" s="106" t="s">
        <v>160</v>
      </c>
      <c r="E23" s="110">
        <f>SUM(E22/$C$20)</f>
        <v>0.33</v>
      </c>
      <c r="F23" s="44"/>
      <c r="G23" s="111">
        <f>SUM(G22/$C$20)</f>
        <v>0.33</v>
      </c>
      <c r="H23" s="44"/>
      <c r="I23" s="111">
        <f>SUM(I22/$C$20)</f>
        <v>0.34</v>
      </c>
      <c r="J23" s="44"/>
      <c r="K23" s="76"/>
      <c r="L23" s="76"/>
      <c r="M23" s="76"/>
      <c r="N23" s="76"/>
      <c r="O23" s="76"/>
      <c r="P23" s="76"/>
      <c r="Q23" s="76"/>
      <c r="R23" s="76"/>
    </row>
    <row r="24" ht="15.75" customHeight="1">
      <c r="A24" s="104"/>
      <c r="B24" s="78"/>
      <c r="C24" s="105"/>
      <c r="D24" s="106" t="s">
        <v>161</v>
      </c>
      <c r="E24" s="107">
        <f t="shared" ref="E24:E25" si="6">E22</f>
        <v>85510.1049</v>
      </c>
      <c r="F24" s="44"/>
      <c r="G24" s="108">
        <f t="shared" ref="G24:G25" si="7">E24+G22</f>
        <v>171020.2098</v>
      </c>
      <c r="H24" s="44"/>
      <c r="I24" s="108">
        <f t="shared" ref="I24:I25" si="8">G24+I22</f>
        <v>259121.53</v>
      </c>
      <c r="J24" s="44"/>
      <c r="K24" s="76"/>
      <c r="L24" s="76"/>
      <c r="M24" s="76"/>
      <c r="N24" s="76"/>
      <c r="O24" s="76"/>
      <c r="P24" s="76"/>
      <c r="Q24" s="76"/>
      <c r="R24" s="76"/>
    </row>
    <row r="25" ht="15.75" customHeight="1">
      <c r="A25" s="104"/>
      <c r="B25" s="78"/>
      <c r="C25" s="105"/>
      <c r="D25" s="106" t="s">
        <v>162</v>
      </c>
      <c r="E25" s="110">
        <f t="shared" si="6"/>
        <v>0.33</v>
      </c>
      <c r="F25" s="44"/>
      <c r="G25" s="111">
        <f t="shared" si="7"/>
        <v>0.66</v>
      </c>
      <c r="H25" s="44"/>
      <c r="I25" s="111">
        <f t="shared" si="8"/>
        <v>1</v>
      </c>
      <c r="J25" s="44"/>
      <c r="K25" s="76"/>
      <c r="L25" s="76"/>
      <c r="M25" s="76"/>
      <c r="N25" s="76"/>
      <c r="O25" s="76"/>
      <c r="P25" s="76"/>
      <c r="Q25" s="76"/>
      <c r="R25" s="76"/>
    </row>
    <row r="26" ht="15.75" customHeight="1">
      <c r="A26" s="112"/>
      <c r="B26" s="112"/>
      <c r="C26" s="112"/>
      <c r="D26" s="112"/>
      <c r="E26" s="112"/>
      <c r="F26" s="112"/>
      <c r="G26" s="112"/>
      <c r="H26" s="112"/>
      <c r="I26" s="76"/>
      <c r="J26" s="76"/>
      <c r="K26" s="76"/>
      <c r="L26" s="76"/>
      <c r="M26" s="76"/>
      <c r="N26" s="76"/>
      <c r="O26" s="76"/>
      <c r="P26" s="76"/>
      <c r="Q26" s="76"/>
      <c r="R26" s="76"/>
    </row>
    <row r="27" ht="15.75" customHeight="1">
      <c r="A27" s="75"/>
      <c r="B27" s="2"/>
      <c r="C27" s="2"/>
      <c r="D27" s="2"/>
      <c r="E27" s="2"/>
      <c r="F27" s="2"/>
      <c r="G27" s="2"/>
      <c r="H27" s="2"/>
      <c r="I27" s="2"/>
      <c r="J27" s="2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</sheetData>
  <mergeCells count="29">
    <mergeCell ref="D8:G8"/>
    <mergeCell ref="D9:G9"/>
    <mergeCell ref="B3:C9"/>
    <mergeCell ref="A12:A13"/>
    <mergeCell ref="B12:B13"/>
    <mergeCell ref="A1:J1"/>
    <mergeCell ref="D3:G3"/>
    <mergeCell ref="D4:G4"/>
    <mergeCell ref="D5:G5"/>
    <mergeCell ref="D6:G6"/>
    <mergeCell ref="D7:G7"/>
    <mergeCell ref="A11:J11"/>
    <mergeCell ref="E12:F12"/>
    <mergeCell ref="G12:H12"/>
    <mergeCell ref="I12:J12"/>
    <mergeCell ref="A21:J21"/>
    <mergeCell ref="E22:F22"/>
    <mergeCell ref="G22:H22"/>
    <mergeCell ref="I22:J22"/>
    <mergeCell ref="G25:H25"/>
    <mergeCell ref="I25:J25"/>
    <mergeCell ref="A27:J27"/>
    <mergeCell ref="E23:F23"/>
    <mergeCell ref="G23:H23"/>
    <mergeCell ref="I23:J23"/>
    <mergeCell ref="E24:F24"/>
    <mergeCell ref="G24:H24"/>
    <mergeCell ref="I24:J24"/>
    <mergeCell ref="E25:F25"/>
  </mergeCells>
  <conditionalFormatting sqref="K14:K19">
    <cfRule type="cellIs" dxfId="0" priority="1" operator="equal">
      <formula>"100%"</formula>
    </cfRule>
  </conditionalFormatting>
  <printOptions/>
  <pageMargins bottom="0.75" footer="0.0" header="0.0" left="0.25" right="0.25" top="0.75"/>
  <pageSetup fitToHeight="0" paperSize="9" orientation="landscape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74E13"/>
    <pageSetUpPr fitToPage="1"/>
  </sheetPr>
  <sheetViews>
    <sheetView workbookViewId="0"/>
  </sheetViews>
  <sheetFormatPr customHeight="1" defaultColWidth="12.63" defaultRowHeight="15.0"/>
  <cols>
    <col customWidth="1" min="1" max="13" width="14.38"/>
    <col customWidth="1" min="14" max="26" width="8.75"/>
  </cols>
  <sheetData>
    <row r="1">
      <c r="A1" s="113"/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114"/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</row>
    <row r="3" ht="15.0" customHeight="1">
      <c r="A3" s="4"/>
      <c r="C3" s="6"/>
      <c r="D3" s="7"/>
      <c r="E3" s="8" t="s">
        <v>0</v>
      </c>
      <c r="F3" s="9"/>
      <c r="G3" s="9"/>
      <c r="H3" s="10"/>
      <c r="I3" s="104"/>
      <c r="J3" s="76"/>
      <c r="K3" s="76"/>
      <c r="L3" s="76"/>
      <c r="M3" s="76"/>
    </row>
    <row r="4" ht="15.0" customHeight="1">
      <c r="C4" s="14"/>
      <c r="D4" s="15"/>
      <c r="E4" s="16" t="s">
        <v>1</v>
      </c>
      <c r="F4" s="9"/>
      <c r="G4" s="9"/>
      <c r="H4" s="10"/>
      <c r="I4" s="104"/>
      <c r="J4" s="76"/>
      <c r="K4" s="76"/>
      <c r="L4" s="115"/>
      <c r="M4" s="116"/>
    </row>
    <row r="5" ht="15.0" customHeight="1">
      <c r="C5" s="14"/>
      <c r="D5" s="15"/>
      <c r="E5" s="19" t="s">
        <v>3</v>
      </c>
      <c r="F5" s="9"/>
      <c r="G5" s="9"/>
      <c r="H5" s="10"/>
      <c r="I5" s="104"/>
      <c r="J5" s="76"/>
      <c r="K5" s="76"/>
      <c r="L5" s="117"/>
    </row>
    <row r="6" ht="15.0" customHeight="1">
      <c r="C6" s="14"/>
      <c r="D6" s="15"/>
      <c r="E6" s="22" t="s">
        <v>4</v>
      </c>
      <c r="F6" s="9"/>
      <c r="G6" s="9"/>
      <c r="H6" s="10"/>
      <c r="I6" s="78"/>
      <c r="L6" s="118"/>
      <c r="M6" s="119"/>
    </row>
    <row r="7" ht="15.0" customHeight="1">
      <c r="C7" s="14"/>
      <c r="D7" s="15"/>
      <c r="E7" s="16" t="s">
        <v>6</v>
      </c>
      <c r="F7" s="9"/>
      <c r="G7" s="9"/>
      <c r="H7" s="10"/>
      <c r="I7" s="78"/>
      <c r="L7" s="118"/>
      <c r="M7" s="120"/>
    </row>
    <row r="8" ht="13.5" customHeight="1">
      <c r="C8" s="14"/>
      <c r="D8" s="15"/>
      <c r="E8" s="31" t="s">
        <v>163</v>
      </c>
      <c r="F8" s="9"/>
      <c r="G8" s="9"/>
      <c r="H8" s="10"/>
      <c r="I8" s="78"/>
      <c r="J8" s="76"/>
      <c r="K8" s="76"/>
      <c r="L8" s="76"/>
      <c r="M8" s="76"/>
    </row>
    <row r="9">
      <c r="C9" s="34"/>
      <c r="D9" s="35"/>
      <c r="E9" s="36" t="s">
        <v>9</v>
      </c>
      <c r="F9" s="9"/>
      <c r="G9" s="9"/>
      <c r="H9" s="10"/>
      <c r="I9" s="104"/>
      <c r="J9" s="76"/>
      <c r="K9" s="76"/>
      <c r="L9" s="76"/>
      <c r="M9" s="76"/>
    </row>
    <row r="10">
      <c r="A10" s="121"/>
      <c r="B10" s="121"/>
      <c r="C10" s="121"/>
      <c r="D10" s="121"/>
      <c r="E10" s="121"/>
      <c r="F10" s="121"/>
      <c r="G10" s="121"/>
      <c r="H10" s="121"/>
      <c r="I10" s="121"/>
      <c r="J10" s="121"/>
      <c r="K10" s="121"/>
    </row>
    <row r="11">
      <c r="A11" s="113" t="s">
        <v>164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>
      <c r="A12" s="122" t="s">
        <v>165</v>
      </c>
      <c r="B12" s="43"/>
      <c r="C12" s="43"/>
      <c r="D12" s="43"/>
      <c r="E12" s="43"/>
      <c r="F12" s="43"/>
      <c r="G12" s="43"/>
      <c r="H12" s="43"/>
      <c r="I12" s="43"/>
      <c r="J12" s="43"/>
      <c r="K12" s="44"/>
    </row>
    <row r="13">
      <c r="A13" s="123" t="s">
        <v>10</v>
      </c>
      <c r="B13" s="124" t="s">
        <v>166</v>
      </c>
      <c r="C13" s="102"/>
      <c r="D13" s="103"/>
      <c r="E13" s="123" t="s">
        <v>167</v>
      </c>
      <c r="F13" s="123" t="s">
        <v>168</v>
      </c>
      <c r="G13" s="123" t="s">
        <v>169</v>
      </c>
      <c r="H13" s="123" t="s">
        <v>170</v>
      </c>
      <c r="I13" s="122" t="s">
        <v>171</v>
      </c>
      <c r="J13" s="43"/>
      <c r="K13" s="44"/>
    </row>
    <row r="14">
      <c r="A14" s="47"/>
      <c r="B14" s="125"/>
      <c r="C14" s="126"/>
      <c r="D14" s="127"/>
      <c r="E14" s="47"/>
      <c r="F14" s="47"/>
      <c r="G14" s="47"/>
      <c r="H14" s="47"/>
      <c r="I14" s="128" t="s">
        <v>172</v>
      </c>
      <c r="J14" s="128" t="s">
        <v>173</v>
      </c>
      <c r="K14" s="128" t="s">
        <v>174</v>
      </c>
    </row>
    <row r="15">
      <c r="A15" s="129">
        <v>1.0</v>
      </c>
      <c r="B15" s="130" t="s">
        <v>175</v>
      </c>
      <c r="C15" s="43"/>
      <c r="D15" s="44"/>
      <c r="E15" s="131"/>
      <c r="F15" s="132">
        <v>0.03</v>
      </c>
      <c r="G15" s="131"/>
      <c r="H15" s="129" t="s">
        <v>176</v>
      </c>
      <c r="I15" s="133">
        <v>0.03</v>
      </c>
      <c r="J15" s="133">
        <v>0.04</v>
      </c>
      <c r="K15" s="133">
        <v>0.055</v>
      </c>
    </row>
    <row r="16">
      <c r="A16" s="129">
        <v>2.0</v>
      </c>
      <c r="B16" s="130" t="s">
        <v>177</v>
      </c>
      <c r="C16" s="43"/>
      <c r="D16" s="44"/>
      <c r="E16" s="131"/>
      <c r="F16" s="132">
        <v>0.008</v>
      </c>
      <c r="G16" s="131"/>
      <c r="H16" s="129" t="s">
        <v>176</v>
      </c>
      <c r="I16" s="133">
        <v>0.008</v>
      </c>
      <c r="J16" s="133">
        <v>0.008</v>
      </c>
      <c r="K16" s="133">
        <v>0.01</v>
      </c>
    </row>
    <row r="17">
      <c r="A17" s="129">
        <v>3.0</v>
      </c>
      <c r="B17" s="130" t="s">
        <v>178</v>
      </c>
      <c r="C17" s="43"/>
      <c r="D17" s="44"/>
      <c r="E17" s="131"/>
      <c r="F17" s="132">
        <v>0.0097</v>
      </c>
      <c r="G17" s="131"/>
      <c r="H17" s="129" t="s">
        <v>176</v>
      </c>
      <c r="I17" s="133">
        <v>0.0097</v>
      </c>
      <c r="J17" s="133">
        <v>0.0127</v>
      </c>
      <c r="K17" s="133">
        <v>0.0127</v>
      </c>
    </row>
    <row r="18">
      <c r="A18" s="129">
        <v>4.0</v>
      </c>
      <c r="B18" s="130" t="s">
        <v>179</v>
      </c>
      <c r="C18" s="43"/>
      <c r="D18" s="44"/>
      <c r="E18" s="131"/>
      <c r="F18" s="132">
        <v>0.0059</v>
      </c>
      <c r="G18" s="131"/>
      <c r="H18" s="129" t="s">
        <v>176</v>
      </c>
      <c r="I18" s="133">
        <v>0.0059</v>
      </c>
      <c r="J18" s="133">
        <v>0.0123</v>
      </c>
      <c r="K18" s="133">
        <v>0.0139</v>
      </c>
    </row>
    <row r="19">
      <c r="A19" s="129">
        <v>5.0</v>
      </c>
      <c r="B19" s="130" t="s">
        <v>180</v>
      </c>
      <c r="C19" s="43"/>
      <c r="D19" s="44"/>
      <c r="E19" s="131"/>
      <c r="F19" s="132">
        <v>0.06245</v>
      </c>
      <c r="G19" s="131"/>
      <c r="H19" s="129" t="s">
        <v>176</v>
      </c>
      <c r="I19" s="133">
        <v>0.0616</v>
      </c>
      <c r="J19" s="133">
        <v>0.074</v>
      </c>
      <c r="K19" s="133">
        <v>0.0896</v>
      </c>
    </row>
    <row r="20">
      <c r="A20" s="129">
        <v>6.0</v>
      </c>
      <c r="B20" s="130" t="s">
        <v>181</v>
      </c>
      <c r="C20" s="43"/>
      <c r="D20" s="44"/>
      <c r="E20" s="131"/>
      <c r="F20" s="132">
        <f>SUM(F21:F24)</f>
        <v>0.1115</v>
      </c>
      <c r="G20" s="134" t="s">
        <v>182</v>
      </c>
      <c r="H20" s="102"/>
      <c r="I20" s="102"/>
      <c r="J20" s="102"/>
      <c r="K20" s="103"/>
    </row>
    <row r="21" ht="15.75" customHeight="1">
      <c r="A21" s="135">
        <v>43836.0</v>
      </c>
      <c r="B21" s="130" t="s">
        <v>183</v>
      </c>
      <c r="C21" s="43"/>
      <c r="D21" s="43"/>
      <c r="E21" s="44"/>
      <c r="F21" s="132">
        <v>0.0065</v>
      </c>
      <c r="G21" s="136"/>
      <c r="K21" s="137"/>
    </row>
    <row r="22" ht="15.75" customHeight="1">
      <c r="A22" s="135">
        <v>43867.0</v>
      </c>
      <c r="B22" s="130" t="s">
        <v>184</v>
      </c>
      <c r="C22" s="43"/>
      <c r="D22" s="43"/>
      <c r="E22" s="44"/>
      <c r="F22" s="132">
        <v>0.03</v>
      </c>
      <c r="G22" s="136"/>
      <c r="K22" s="137"/>
    </row>
    <row r="23" ht="15.75" customHeight="1">
      <c r="A23" s="135">
        <v>43896.0</v>
      </c>
      <c r="B23" s="130" t="s">
        <v>185</v>
      </c>
      <c r="C23" s="43"/>
      <c r="D23" s="43"/>
      <c r="E23" s="44"/>
      <c r="F23" s="132">
        <v>0.03</v>
      </c>
      <c r="G23" s="136"/>
      <c r="K23" s="137"/>
    </row>
    <row r="24" ht="15.75" customHeight="1">
      <c r="A24" s="135">
        <v>43927.0</v>
      </c>
      <c r="B24" s="130" t="s">
        <v>186</v>
      </c>
      <c r="C24" s="43"/>
      <c r="D24" s="43"/>
      <c r="E24" s="44"/>
      <c r="F24" s="132">
        <v>0.045</v>
      </c>
      <c r="G24" s="136"/>
      <c r="K24" s="137"/>
    </row>
    <row r="25" ht="15.75" customHeight="1">
      <c r="A25" s="138"/>
      <c r="B25" s="126"/>
      <c r="C25" s="126"/>
      <c r="D25" s="126"/>
      <c r="E25" s="126"/>
      <c r="F25" s="127"/>
      <c r="G25" s="136"/>
      <c r="K25" s="137"/>
    </row>
    <row r="26" ht="15.75" customHeight="1">
      <c r="A26" s="122" t="s">
        <v>187</v>
      </c>
      <c r="B26" s="43"/>
      <c r="C26" s="43"/>
      <c r="D26" s="44"/>
      <c r="E26" s="131"/>
      <c r="F26" s="131"/>
      <c r="G26" s="125"/>
      <c r="H26" s="126"/>
      <c r="I26" s="126"/>
      <c r="J26" s="126"/>
      <c r="K26" s="127"/>
    </row>
    <row r="27" ht="15.75" customHeight="1">
      <c r="A27" s="122" t="s">
        <v>188</v>
      </c>
      <c r="B27" s="43"/>
      <c r="C27" s="43"/>
      <c r="D27" s="44"/>
      <c r="E27" s="131"/>
      <c r="F27" s="131"/>
      <c r="G27" s="130" t="s">
        <v>189</v>
      </c>
      <c r="H27" s="43"/>
      <c r="I27" s="43"/>
      <c r="J27" s="43"/>
      <c r="K27" s="44"/>
    </row>
    <row r="28" ht="15.75" customHeight="1">
      <c r="A28" s="122" t="s">
        <v>190</v>
      </c>
      <c r="B28" s="43"/>
      <c r="C28" s="43"/>
      <c r="D28" s="43"/>
      <c r="E28" s="44"/>
      <c r="F28" s="132">
        <f>(((1+(F15+F16+F17))*(1+F18)*(1+F19))/(1-F20))-1</f>
        <v>0.2602097077</v>
      </c>
      <c r="G28" s="130" t="s">
        <v>191</v>
      </c>
      <c r="H28" s="43"/>
      <c r="I28" s="43"/>
      <c r="J28" s="43"/>
      <c r="K28" s="44"/>
    </row>
    <row r="29" ht="15.75" customHeight="1">
      <c r="A29" s="139"/>
      <c r="F29" s="137"/>
      <c r="G29" s="130" t="s">
        <v>192</v>
      </c>
      <c r="H29" s="43"/>
      <c r="I29" s="43"/>
      <c r="J29" s="43"/>
      <c r="K29" s="44"/>
    </row>
    <row r="30" ht="15.75" customHeight="1">
      <c r="F30" s="137"/>
      <c r="G30" s="130" t="s">
        <v>193</v>
      </c>
      <c r="H30" s="43"/>
      <c r="I30" s="43"/>
      <c r="J30" s="43"/>
      <c r="K30" s="44"/>
    </row>
    <row r="31" ht="15.75" customHeight="1">
      <c r="F31" s="137"/>
      <c r="G31" s="130" t="s">
        <v>194</v>
      </c>
      <c r="H31" s="43"/>
      <c r="I31" s="43"/>
      <c r="J31" s="43"/>
      <c r="K31" s="44"/>
    </row>
    <row r="32" ht="15.75" customHeight="1">
      <c r="F32" s="137"/>
      <c r="G32" s="130" t="s">
        <v>195</v>
      </c>
      <c r="H32" s="43"/>
      <c r="I32" s="43"/>
      <c r="J32" s="43"/>
      <c r="K32" s="44"/>
    </row>
    <row r="33" ht="15.75" customHeight="1">
      <c r="F33" s="137"/>
      <c r="G33" s="130" t="s">
        <v>196</v>
      </c>
      <c r="H33" s="43"/>
      <c r="I33" s="43"/>
      <c r="J33" s="43"/>
      <c r="K33" s="44"/>
    </row>
    <row r="34" ht="15.75" customHeight="1">
      <c r="A34" s="126"/>
      <c r="B34" s="126"/>
      <c r="C34" s="126"/>
      <c r="D34" s="126"/>
      <c r="E34" s="126"/>
      <c r="F34" s="127"/>
      <c r="G34" s="130" t="s">
        <v>197</v>
      </c>
      <c r="H34" s="43"/>
      <c r="I34" s="43"/>
      <c r="J34" s="43"/>
      <c r="K34" s="44"/>
    </row>
    <row r="35" ht="15.75" customHeight="1">
      <c r="A35" s="138"/>
      <c r="B35" s="126"/>
      <c r="C35" s="126"/>
      <c r="D35" s="126"/>
      <c r="E35" s="126"/>
      <c r="F35" s="126"/>
      <c r="G35" s="126"/>
      <c r="H35" s="126"/>
      <c r="I35" s="126"/>
      <c r="J35" s="126"/>
      <c r="K35" s="127"/>
    </row>
    <row r="36" ht="15.75" customHeight="1">
      <c r="A36" s="113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ht="15.75" customHeight="1">
      <c r="A37" s="140"/>
      <c r="B37" s="43"/>
      <c r="C37" s="43"/>
      <c r="D37" s="43"/>
      <c r="E37" s="43"/>
      <c r="F37" s="43"/>
      <c r="G37" s="43"/>
      <c r="H37" s="43"/>
      <c r="I37" s="43"/>
      <c r="J37" s="43"/>
      <c r="K37" s="44"/>
    </row>
    <row r="38" ht="15.75" customHeight="1">
      <c r="A38" s="141" t="s">
        <v>198</v>
      </c>
      <c r="B38" s="43"/>
      <c r="C38" s="43"/>
      <c r="D38" s="43"/>
      <c r="E38" s="43"/>
      <c r="F38" s="43"/>
      <c r="G38" s="43"/>
      <c r="H38" s="43"/>
      <c r="I38" s="43"/>
      <c r="J38" s="43"/>
      <c r="K38" s="44"/>
    </row>
    <row r="39" ht="15.75" customHeight="1">
      <c r="A39" s="122" t="s">
        <v>165</v>
      </c>
      <c r="B39" s="43"/>
      <c r="C39" s="43"/>
      <c r="D39" s="43"/>
      <c r="E39" s="43"/>
      <c r="F39" s="43"/>
      <c r="G39" s="43"/>
      <c r="H39" s="43"/>
      <c r="I39" s="43"/>
      <c r="J39" s="43"/>
      <c r="K39" s="44"/>
    </row>
    <row r="40" ht="15.0" customHeight="1">
      <c r="A40" s="123" t="s">
        <v>10</v>
      </c>
      <c r="B40" s="124" t="s">
        <v>166</v>
      </c>
      <c r="C40" s="102"/>
      <c r="D40" s="103"/>
      <c r="E40" s="123" t="s">
        <v>167</v>
      </c>
      <c r="F40" s="123" t="s">
        <v>168</v>
      </c>
      <c r="G40" s="123" t="s">
        <v>169</v>
      </c>
      <c r="H40" s="142" t="s">
        <v>170</v>
      </c>
      <c r="I40" s="122" t="s">
        <v>171</v>
      </c>
      <c r="J40" s="43"/>
      <c r="K40" s="44"/>
    </row>
    <row r="41" ht="15.75" customHeight="1">
      <c r="A41" s="47"/>
      <c r="B41" s="125"/>
      <c r="C41" s="126"/>
      <c r="D41" s="127"/>
      <c r="E41" s="47"/>
      <c r="F41" s="47"/>
      <c r="G41" s="47"/>
      <c r="H41" s="47"/>
      <c r="I41" s="128" t="s">
        <v>172</v>
      </c>
      <c r="J41" s="128" t="s">
        <v>173</v>
      </c>
      <c r="K41" s="128" t="s">
        <v>174</v>
      </c>
    </row>
    <row r="42" ht="15.75" customHeight="1">
      <c r="A42" s="129">
        <v>1.0</v>
      </c>
      <c r="B42" s="130" t="s">
        <v>175</v>
      </c>
      <c r="C42" s="43"/>
      <c r="D42" s="44"/>
      <c r="E42" s="131"/>
      <c r="F42" s="143">
        <v>0.015</v>
      </c>
      <c r="G42" s="131"/>
      <c r="H42" s="129" t="str">
        <f t="shared" ref="H42:H46" si="1">IF(AND(F42&gt;=I42,F42&lt;=K42),"OK","DIFERE")</f>
        <v>OK</v>
      </c>
      <c r="I42" s="133">
        <v>0.015</v>
      </c>
      <c r="J42" s="133">
        <v>0.0345</v>
      </c>
      <c r="K42" s="133">
        <v>0.0449</v>
      </c>
    </row>
    <row r="43" ht="15.75" customHeight="1">
      <c r="A43" s="129">
        <v>2.0</v>
      </c>
      <c r="B43" s="130" t="s">
        <v>177</v>
      </c>
      <c r="C43" s="43"/>
      <c r="D43" s="44"/>
      <c r="E43" s="131"/>
      <c r="F43" s="132">
        <v>0.003</v>
      </c>
      <c r="G43" s="131"/>
      <c r="H43" s="129" t="str">
        <f t="shared" si="1"/>
        <v>OK</v>
      </c>
      <c r="I43" s="133">
        <v>0.003</v>
      </c>
      <c r="J43" s="133">
        <v>0.0048</v>
      </c>
      <c r="K43" s="133">
        <v>0.0082</v>
      </c>
    </row>
    <row r="44" ht="15.75" customHeight="1">
      <c r="A44" s="129">
        <v>3.0</v>
      </c>
      <c r="B44" s="130" t="s">
        <v>178</v>
      </c>
      <c r="C44" s="43"/>
      <c r="D44" s="44"/>
      <c r="E44" s="131"/>
      <c r="F44" s="132">
        <v>0.0056</v>
      </c>
      <c r="G44" s="131"/>
      <c r="H44" s="129" t="str">
        <f t="shared" si="1"/>
        <v>OK</v>
      </c>
      <c r="I44" s="133">
        <v>0.0056</v>
      </c>
      <c r="J44" s="133">
        <v>0.0085</v>
      </c>
      <c r="K44" s="133">
        <v>0.0089</v>
      </c>
    </row>
    <row r="45" ht="15.75" customHeight="1">
      <c r="A45" s="129">
        <v>4.0</v>
      </c>
      <c r="B45" s="130" t="s">
        <v>179</v>
      </c>
      <c r="C45" s="43"/>
      <c r="D45" s="44"/>
      <c r="E45" s="131"/>
      <c r="F45" s="132">
        <v>0.0085</v>
      </c>
      <c r="G45" s="131"/>
      <c r="H45" s="129" t="str">
        <f t="shared" si="1"/>
        <v>OK</v>
      </c>
      <c r="I45" s="133">
        <v>0.0085</v>
      </c>
      <c r="J45" s="133">
        <v>0.0085</v>
      </c>
      <c r="K45" s="133">
        <v>0.0111</v>
      </c>
    </row>
    <row r="46" ht="15.75" customHeight="1">
      <c r="A46" s="129">
        <v>5.0</v>
      </c>
      <c r="B46" s="130" t="s">
        <v>180</v>
      </c>
      <c r="C46" s="43"/>
      <c r="D46" s="44"/>
      <c r="E46" s="131"/>
      <c r="F46" s="143">
        <v>0.0352</v>
      </c>
      <c r="G46" s="131"/>
      <c r="H46" s="129" t="str">
        <f t="shared" si="1"/>
        <v>OK</v>
      </c>
      <c r="I46" s="133">
        <v>0.035</v>
      </c>
      <c r="J46" s="133">
        <v>0.0511</v>
      </c>
      <c r="K46" s="133">
        <v>0.0622</v>
      </c>
    </row>
    <row r="47" ht="15.75" customHeight="1">
      <c r="A47" s="129">
        <v>6.0</v>
      </c>
      <c r="B47" s="130" t="s">
        <v>181</v>
      </c>
      <c r="C47" s="43"/>
      <c r="D47" s="44"/>
      <c r="E47" s="131"/>
      <c r="F47" s="132">
        <f>SUM(F48:F51)</f>
        <v>0.0815</v>
      </c>
      <c r="G47" s="134" t="s">
        <v>182</v>
      </c>
      <c r="H47" s="102"/>
      <c r="I47" s="102"/>
      <c r="J47" s="102"/>
      <c r="K47" s="103"/>
    </row>
    <row r="48" ht="15.75" customHeight="1">
      <c r="A48" s="135">
        <v>43836.0</v>
      </c>
      <c r="B48" s="130" t="s">
        <v>183</v>
      </c>
      <c r="C48" s="43"/>
      <c r="D48" s="43"/>
      <c r="E48" s="44"/>
      <c r="F48" s="132">
        <v>0.0065</v>
      </c>
      <c r="G48" s="136"/>
      <c r="K48" s="137"/>
    </row>
    <row r="49" ht="15.75" customHeight="1">
      <c r="A49" s="135">
        <v>43867.0</v>
      </c>
      <c r="B49" s="130" t="s">
        <v>184</v>
      </c>
      <c r="C49" s="43"/>
      <c r="D49" s="43"/>
      <c r="E49" s="44"/>
      <c r="F49" s="132">
        <v>0.03</v>
      </c>
      <c r="G49" s="136"/>
      <c r="K49" s="137"/>
    </row>
    <row r="50" ht="15.75" customHeight="1">
      <c r="A50" s="135">
        <v>43896.0</v>
      </c>
      <c r="B50" s="130" t="s">
        <v>185</v>
      </c>
      <c r="C50" s="43"/>
      <c r="D50" s="43"/>
      <c r="E50" s="44"/>
      <c r="F50" s="143">
        <v>0.0</v>
      </c>
      <c r="G50" s="136"/>
      <c r="K50" s="137"/>
    </row>
    <row r="51" ht="15.75" customHeight="1">
      <c r="A51" s="135">
        <v>43927.0</v>
      </c>
      <c r="B51" s="130" t="s">
        <v>186</v>
      </c>
      <c r="C51" s="43"/>
      <c r="D51" s="43"/>
      <c r="E51" s="44"/>
      <c r="F51" s="132">
        <v>0.045</v>
      </c>
      <c r="G51" s="136"/>
      <c r="K51" s="137"/>
    </row>
    <row r="52" ht="15.75" customHeight="1">
      <c r="A52" s="138"/>
      <c r="B52" s="126"/>
      <c r="C52" s="126"/>
      <c r="D52" s="126"/>
      <c r="E52" s="126"/>
      <c r="F52" s="127"/>
      <c r="G52" s="136"/>
      <c r="K52" s="137"/>
    </row>
    <row r="53" ht="15.75" customHeight="1">
      <c r="A53" s="122" t="s">
        <v>187</v>
      </c>
      <c r="B53" s="43"/>
      <c r="C53" s="43"/>
      <c r="D53" s="44"/>
      <c r="E53" s="131"/>
      <c r="F53" s="131"/>
      <c r="G53" s="125"/>
      <c r="H53" s="126"/>
      <c r="I53" s="126"/>
      <c r="J53" s="126"/>
      <c r="K53" s="127"/>
    </row>
    <row r="54" ht="15.75" customHeight="1">
      <c r="A54" s="122" t="s">
        <v>188</v>
      </c>
      <c r="B54" s="43"/>
      <c r="C54" s="43"/>
      <c r="D54" s="44"/>
      <c r="E54" s="131"/>
      <c r="F54" s="131"/>
      <c r="G54" s="130" t="s">
        <v>189</v>
      </c>
      <c r="H54" s="43"/>
      <c r="I54" s="43"/>
      <c r="J54" s="43"/>
      <c r="K54" s="44"/>
    </row>
    <row r="55" ht="15.75" customHeight="1">
      <c r="A55" s="122" t="s">
        <v>190</v>
      </c>
      <c r="B55" s="43"/>
      <c r="C55" s="43"/>
      <c r="D55" s="43"/>
      <c r="E55" s="44"/>
      <c r="F55" s="132">
        <f>(((1+(F42+F43+F44))*(1+F45)*(1+F46))/(1-F47))-1</f>
        <v>0.1634595331</v>
      </c>
      <c r="G55" s="130" t="s">
        <v>191</v>
      </c>
      <c r="H55" s="43"/>
      <c r="I55" s="43"/>
      <c r="J55" s="43"/>
      <c r="K55" s="44"/>
    </row>
    <row r="56" ht="15.75" customHeight="1">
      <c r="A56" s="139"/>
      <c r="B56" s="139"/>
      <c r="C56" s="139"/>
      <c r="D56" s="139"/>
      <c r="E56" s="139"/>
      <c r="F56" s="144"/>
      <c r="G56" s="130" t="s">
        <v>192</v>
      </c>
      <c r="H56" s="43"/>
      <c r="I56" s="43"/>
      <c r="J56" s="43"/>
      <c r="K56" s="44"/>
    </row>
    <row r="57" ht="15.75" customHeight="1">
      <c r="A57" s="140" t="s">
        <v>199</v>
      </c>
      <c r="B57" s="43"/>
      <c r="C57" s="43"/>
      <c r="D57" s="44"/>
      <c r="E57" s="139"/>
      <c r="F57" s="144"/>
      <c r="G57" s="130" t="s">
        <v>193</v>
      </c>
      <c r="H57" s="43"/>
      <c r="I57" s="43"/>
      <c r="J57" s="43"/>
      <c r="K57" s="44"/>
    </row>
    <row r="58" ht="15.75" customHeight="1">
      <c r="A58" s="131" t="s">
        <v>200</v>
      </c>
      <c r="B58" s="145">
        <v>0.111</v>
      </c>
      <c r="C58" s="145">
        <v>0.1402</v>
      </c>
      <c r="D58" s="145">
        <v>0.168</v>
      </c>
      <c r="E58" s="139"/>
      <c r="F58" s="144"/>
      <c r="G58" s="130" t="s">
        <v>194</v>
      </c>
      <c r="H58" s="43"/>
      <c r="I58" s="43"/>
      <c r="J58" s="43"/>
      <c r="K58" s="44"/>
    </row>
    <row r="59" ht="15.75" customHeight="1">
      <c r="A59" s="131" t="s">
        <v>201</v>
      </c>
      <c r="B59" s="145">
        <v>0.1634</v>
      </c>
      <c r="C59" s="145">
        <v>0.1939</v>
      </c>
      <c r="D59" s="145">
        <v>0.223</v>
      </c>
      <c r="E59" s="139"/>
      <c r="F59" s="144"/>
      <c r="G59" s="130" t="s">
        <v>195</v>
      </c>
      <c r="H59" s="43"/>
      <c r="I59" s="43"/>
      <c r="J59" s="43"/>
      <c r="K59" s="44"/>
    </row>
    <row r="60" ht="15.75" customHeight="1">
      <c r="A60" s="139"/>
      <c r="B60" s="139"/>
      <c r="C60" s="139"/>
      <c r="D60" s="139"/>
      <c r="E60" s="139"/>
      <c r="F60" s="144"/>
      <c r="G60" s="130" t="s">
        <v>196</v>
      </c>
      <c r="H60" s="43"/>
      <c r="I60" s="43"/>
      <c r="J60" s="43"/>
      <c r="K60" s="44"/>
    </row>
    <row r="61" ht="15.75" customHeight="1">
      <c r="A61" s="138"/>
      <c r="B61" s="138"/>
      <c r="C61" s="138"/>
      <c r="D61" s="138"/>
      <c r="E61" s="138"/>
      <c r="F61" s="146"/>
      <c r="G61" s="130" t="s">
        <v>197</v>
      </c>
      <c r="H61" s="43"/>
      <c r="I61" s="43"/>
      <c r="J61" s="43"/>
      <c r="K61" s="44"/>
    </row>
    <row r="62">
      <c r="A62" s="147" t="s">
        <v>202</v>
      </c>
      <c r="B62" s="43"/>
      <c r="C62" s="43"/>
      <c r="D62" s="43"/>
      <c r="E62" s="43"/>
      <c r="F62" s="43"/>
      <c r="G62" s="43"/>
      <c r="H62" s="43"/>
      <c r="I62" s="43"/>
      <c r="J62" s="43"/>
      <c r="K62" s="44"/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1">
    <mergeCell ref="G31:K31"/>
    <mergeCell ref="G32:K32"/>
    <mergeCell ref="G33:K33"/>
    <mergeCell ref="G34:K34"/>
    <mergeCell ref="A35:K35"/>
    <mergeCell ref="A36:K36"/>
    <mergeCell ref="A37:K37"/>
    <mergeCell ref="A38:K38"/>
    <mergeCell ref="A39:K39"/>
    <mergeCell ref="A40:A41"/>
    <mergeCell ref="B40:D41"/>
    <mergeCell ref="E40:E41"/>
    <mergeCell ref="F40:F41"/>
    <mergeCell ref="G40:G41"/>
    <mergeCell ref="B49:E49"/>
    <mergeCell ref="B50:E50"/>
    <mergeCell ref="B51:E51"/>
    <mergeCell ref="A52:F52"/>
    <mergeCell ref="A53:D53"/>
    <mergeCell ref="A54:D54"/>
    <mergeCell ref="A55:E55"/>
    <mergeCell ref="A57:D57"/>
    <mergeCell ref="B42:D42"/>
    <mergeCell ref="B43:D43"/>
    <mergeCell ref="B44:D44"/>
    <mergeCell ref="B45:D45"/>
    <mergeCell ref="B46:D46"/>
    <mergeCell ref="B47:D47"/>
    <mergeCell ref="B48:E48"/>
    <mergeCell ref="G58:K58"/>
    <mergeCell ref="G59:K59"/>
    <mergeCell ref="G60:K60"/>
    <mergeCell ref="G61:K61"/>
    <mergeCell ref="A62:K62"/>
    <mergeCell ref="H40:H41"/>
    <mergeCell ref="I40:K40"/>
    <mergeCell ref="G47:K53"/>
    <mergeCell ref="G54:K54"/>
    <mergeCell ref="G55:K55"/>
    <mergeCell ref="G56:K56"/>
    <mergeCell ref="G57:K57"/>
    <mergeCell ref="E6:H6"/>
    <mergeCell ref="E7:H7"/>
    <mergeCell ref="E8:H8"/>
    <mergeCell ref="E9:H9"/>
    <mergeCell ref="A1:K1"/>
    <mergeCell ref="A3:A9"/>
    <mergeCell ref="C3:D9"/>
    <mergeCell ref="E3:H3"/>
    <mergeCell ref="E4:H4"/>
    <mergeCell ref="E5:H5"/>
    <mergeCell ref="L5:M5"/>
    <mergeCell ref="A11:K11"/>
    <mergeCell ref="A12:K12"/>
    <mergeCell ref="A13:A14"/>
    <mergeCell ref="B13:D14"/>
    <mergeCell ref="E13:E14"/>
    <mergeCell ref="F13:F14"/>
    <mergeCell ref="G13:G14"/>
    <mergeCell ref="B22:E22"/>
    <mergeCell ref="B23:E23"/>
    <mergeCell ref="B24:E24"/>
    <mergeCell ref="A25:F25"/>
    <mergeCell ref="A26:D26"/>
    <mergeCell ref="A27:D27"/>
    <mergeCell ref="A28:E28"/>
    <mergeCell ref="A29:F34"/>
    <mergeCell ref="B15:D15"/>
    <mergeCell ref="B16:D16"/>
    <mergeCell ref="B17:D17"/>
    <mergeCell ref="B18:D18"/>
    <mergeCell ref="B19:D19"/>
    <mergeCell ref="B20:D20"/>
    <mergeCell ref="B21:E21"/>
    <mergeCell ref="H13:H14"/>
    <mergeCell ref="I13:K13"/>
    <mergeCell ref="G20:K26"/>
    <mergeCell ref="G27:K27"/>
    <mergeCell ref="G28:K28"/>
    <mergeCell ref="G29:K29"/>
    <mergeCell ref="G30:K30"/>
  </mergeCells>
  <printOptions horizontalCentered="1" verticalCentered="1"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2020-01-10T10:10:48Z</dcterms:created>
  <dc:creator>Usuário</dc:creator>
</cp:coreProperties>
</file>